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786" documentId="13_ncr:1_{F6CB121F-512D-4AA6-A0C1-0FB36C537598}" xr6:coauthVersionLast="47" xr6:coauthVersionMax="47" xr10:uidLastSave="{1370D2EB-7D9B-41F0-98CB-1E2B43E757A6}"/>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B43" i="6"/>
  <c r="J43" i="6"/>
  <c r="L43" i="6"/>
  <c r="B44" i="6"/>
  <c r="J44" i="6"/>
  <c r="L44" i="6"/>
  <c r="B45" i="6"/>
  <c r="J45" i="6"/>
  <c r="L45" i="6"/>
  <c r="B46" i="6"/>
  <c r="J46" i="6"/>
  <c r="L46" i="6"/>
  <c r="B47" i="6"/>
  <c r="J47" i="6"/>
  <c r="L4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B3" i="4"/>
  <c r="B4" i="4"/>
  <c r="B5" i="4"/>
  <c r="B6" i="4"/>
  <c r="B7" i="4"/>
  <c r="B8" i="4"/>
  <c r="B9" i="4"/>
  <c r="B10" i="4"/>
  <c r="B11" i="4"/>
  <c r="B12" i="4"/>
  <c r="B13" i="4"/>
  <c r="B14" i="4"/>
  <c r="B15"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<sst xmlns="http://schemas.openxmlformats.org/spreadsheetml/2006/main" count="180284" uniqueCount="39126">
  <si>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</si>
  <si>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</si>
  <si>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</si>
  <si>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</si>
  <si>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</si>
  <si>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</si>
  <si>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</si>
  <si>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</si>
  <si>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</si>
  <si>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</si>
  <si>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</si>
  <si>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</si>
  <si>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</si>
  <si>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</si>
  <si>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</si>
  <si>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</si>
  <si>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</si>
  <si>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</si>
  <si>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</si>
  <si>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</si>
  <si>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</si>
  <si>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</si>
  <si>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</si>
  <si>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</si>
  <si>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</si>
  <si>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</si>
  <si>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</si>
  <si>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</si>
  <si>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</si>
  <si>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</si>
  <si>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</si>
  <si>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</si>
  <si>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</si>
  <si>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</si>
  <si>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</si>
  <si>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</si>
  <si>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</si>
  <si>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</si>
  <si>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</si>
  <si>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</si>
  <si>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</si>
  <si>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</si>
  <si>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</si>
  <si>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</si>
  <si>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</si>
  <si>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</si>
  <si>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</si>
  <si>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</si>
  <si>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</si>
  <si>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</si>
  <si>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</si>
  <si>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</si>
  <si>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</si>
  <si>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</si>
  <si>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</si>
  <si>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</si>
  <si>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</si>
  <si>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</si>
  <si>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</si>
  <si>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</si>
  <si>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</si>
  <si>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</si>
  <si>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</si>
  <si>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</si>
  <si>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</si>
  <si>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</si>
  <si>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</si>
  <si>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</si>
  <si>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</si>
  <si>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</si>
  <si>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</si>
  <si>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</si>
  <si>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</si>
  <si>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</si>
  <si>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</si>
  <si>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</si>
  <si>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</si>
  <si>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</si>
  <si>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</si>
  <si>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</si>
  <si>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</si>
  <si>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</si>
  <si>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</si>
  <si>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</si>
  <si>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</si>
  <si>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</si>
  <si>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</si>
  <si>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</si>
  <si>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</si>
  <si>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</si>
  <si>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</si>
  <si>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</si>
  <si>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</si>
  <si>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</si>
  <si>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</si>
  <si>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</si>
  <si>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</si>
  <si>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</si>
  <si>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</si>
  <si>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</si>
  <si>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</si>
  <si>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</si>
  <si>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</si>
  <si>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</si>
  <si>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</si>
  <si>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</si>
  <si>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</si>
  <si>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</si>
  <si>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</si>
  <si>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</si>
  <si>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</si>
  <si>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</si>
  <si>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</si>
  <si>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</si>
  <si>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</si>
  <si>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</si>
  <si>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</si>
  <si>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</si>
  <si>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</si>
  <si>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</si>
  <si>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</si>
  <si>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</si>
  <si>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</si>
  <si>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</si>
  <si>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</si>
  <si>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</si>
  <si>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</si>
  <si>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</si>
  <si>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</si>
  <si>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</si>
  <si>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</si>
  <si>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</si>
  <si>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</si>
  <si>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</si>
  <si>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</si>
  <si>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</si>
  <si>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</si>
  <si>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</si>
  <si>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</si>
  <si>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</si>
  <si>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</si>
  <si>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</si>
  <si>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</si>
  <si>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</si>
  <si>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</si>
  <si>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</si>
  <si>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</si>
  <si>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</si>
  <si>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</si>
  <si>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</si>
  <si>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</si>
  <si>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</si>
  <si>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</si>
  <si>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</si>
  <si>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</si>
  <si>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</si>
  <si>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</si>
  <si>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</si>
  <si>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</si>
  <si>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</si>
  <si>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</si>
  <si>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</si>
  <si>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</si>
  <si>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</si>
  <si>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</si>
  <si>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</si>
  <si>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</si>
  <si>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</si>
  <si>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</si>
  <si>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</si>
  <si>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</si>
  <si>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</si>
  <si>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</si>
  <si>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</si>
  <si>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</si>
  <si>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</si>
  <si>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</si>
  <si>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</si>
  <si>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</si>
  <si>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</si>
  <si>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</si>
  <si>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</si>
  <si>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</si>
  <si>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</si>
  <si>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</si>
  <si>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</si>
  <si>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</si>
  <si>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</si>
  <si>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</si>
  <si>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</si>
  <si>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</si>
  <si>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</si>
  <si>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</si>
  <si>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</si>
  <si>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</si>
  <si>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</si>
  <si>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</si>
  <si>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</si>
  <si>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</si>
  <si>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</si>
  <si>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</si>
  <si>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</si>
  <si>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</si>
  <si>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</si>
  <si>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</si>
  <si>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</si>
  <si>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</si>
  <si>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</si>
  <si>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</si>
  <si>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</si>
  <si>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</si>
  <si>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</si>
  <si>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</si>
  <si>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</si>
  <si>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</si>
  <si>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</si>
  <si>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</si>
  <si>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</si>
  <si>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</si>
  <si>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</si>
  <si>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</si>
  <si>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</si>
  <si>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</si>
  <si>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</si>
  <si>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</si>
  <si>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</si>
  <si>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</si>
  <si>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</si>
  <si>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</si>
  <si>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</si>
  <si>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</si>
  <si>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</si>
  <si>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</si>
  <si>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</si>
  <si>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</si>
  <si>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</si>
  <si>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</si>
  <si>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</si>
  <si>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</si>
  <si>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</si>
  <si>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</si>
  <si>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</si>
  <si>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</si>
  <si>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</si>
  <si>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</si>
  <si>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</si>
  <si>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</si>
  <si>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</si>
  <si>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</si>
  <si>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</si>
  <si>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</si>
  <si>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</si>
  <si>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</si>
  <si>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</si>
  <si>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</si>
  <si>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</si>
  <si>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</si>
  <si>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</si>
  <si>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</si>
  <si>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</si>
  <si>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</si>
  <si>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</si>
  <si>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</si>
  <si>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</si>
  <si>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</si>
  <si>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</si>
  <si>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</si>
  <si>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</si>
  <si>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</si>
  <si>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</si>
  <si>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</si>
  <si>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</si>
  <si>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</si>
  <si>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</si>
  <si>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</si>
  <si>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</si>
  <si>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</si>
  <si>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</si>
  <si>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</si>
  <si>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</si>
  <si>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</si>
  <si>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</si>
  <si>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</si>
  <si>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</si>
  <si>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</si>
  <si>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</si>
  <si>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</si>
  <si>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</si>
  <si>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</si>
  <si>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</si>
  <si>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</si>
  <si>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</si>
  <si>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</si>
  <si>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</si>
  <si>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</si>
  <si>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</si>
  <si>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</si>
  <si>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</si>
  <si>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</si>
  <si>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</si>
  <si>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</si>
  <si>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</si>
  <si>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</si>
  <si>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</si>
  <si>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</si>
  <si>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</si>
  <si>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</si>
  <si>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</si>
  <si>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</si>
  <si>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</si>
  <si>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</si>
  <si>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</si>
  <si>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</si>
  <si>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</si>
  <si>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</si>
  <si>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</si>
  <si>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</si>
  <si>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</si>
  <si>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</si>
  <si>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</si>
  <si>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</si>
  <si>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</si>
  <si>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</si>
  <si>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</si>
  <si>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</si>
  <si>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</si>
  <si>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</si>
  <si>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</si>
  <si>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</si>
  <si>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</si>
  <si>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</si>
  <si>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</si>
  <si>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</si>
  <si>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</si>
  <si>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</si>
  <si>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</si>
  <si>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</si>
  <si>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</si>
  <si>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</si>
  <si>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</si>
  <si>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</si>
  <si>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</si>
  <si>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</si>
  <si>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</si>
  <si>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</si>
  <si>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</si>
  <si>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</si>
  <si>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</si>
  <si>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</si>
  <si>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</si>
  <si>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</si>
  <si>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</si>
  <si>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</si>
  <si>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</si>
  <si>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</si>
  <si>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</si>
  <si>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</si>
  <si>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</si>
  <si>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</si>
  <si>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</si>
  <si>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</si>
  <si>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</si>
  <si>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</si>
  <si>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</si>
  <si>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</si>
  <si>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</si>
  <si>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</si>
  <si>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</si>
  <si>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</si>
  <si>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</si>
  <si>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</si>
  <si>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</si>
  <si>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</si>
  <si>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</si>
  <si>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</si>
  <si>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</si>
  <si>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</si>
  <si>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</si>
  <si>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</si>
  <si>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</si>
  <si>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</si>
  <si>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</si>
  <si>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</si>
  <si>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</si>
  <si>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</si>
  <si>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</si>
  <si>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</si>
  <si>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</si>
  <si>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</si>
  <si>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</si>
  <si>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</si>
  <si>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</si>
  <si>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</si>
  <si>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</si>
  <si>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</si>
  <si>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</si>
  <si>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</si>
  <si>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</si>
  <si>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</si>
  <si>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</si>
  <si>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</si>
  <si>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</si>
  <si>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</si>
  <si>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</si>
  <si>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</si>
  <si>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</si>
  <si>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</si>
  <si>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</si>
  <si>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</si>
  <si>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</si>
  <si>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</si>
  <si>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</si>
  <si>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</si>
  <si>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</si>
  <si>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</si>
  <si>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</si>
  <si>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</si>
  <si>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</si>
  <si>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</si>
  <si>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</si>
  <si>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</si>
  <si>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</si>
  <si>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</si>
  <si>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</si>
  <si>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</si>
  <si>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</si>
  <si>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</si>
  <si>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</si>
  <si>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</si>
  <si>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</si>
  <si>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</si>
  <si>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</si>
  <si>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</si>
  <si>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</si>
  <si>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</si>
  <si>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</si>
  <si>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</si>
  <si>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</si>
  <si>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</si>
  <si>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</si>
  <si>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</si>
  <si>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</si>
  <si>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</si>
  <si>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</si>
  <si>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</si>
  <si>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</si>
  <si>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</si>
  <si>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</si>
  <si>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</si>
  <si>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</si>
  <si>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</si>
  <si>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</si>
  <si>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</si>
  <si>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</si>
  <si>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</si>
  <si>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</si>
  <si>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</si>
  <si>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</si>
  <si>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</si>
  <si>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</si>
  <si>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</si>
  <si>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</si>
  <si>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</si>
  <si>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</si>
  <si>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</si>
  <si>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</si>
  <si>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</si>
  <si>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</si>
  <si>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</si>
  <si>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</si>
  <si>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</si>
  <si>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</si>
  <si>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</si>
  <si>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</si>
  <si>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</si>
  <si>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</si>
  <si>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</si>
  <si>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</si>
  <si>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</si>
  <si>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</si>
  <si>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</si>
  <si>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</si>
  <si>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</si>
  <si>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</si>
  <si>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</si>
  <si>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</si>
  <si>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</si>
  <si>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</si>
  <si>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</si>
  <si>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</si>
  <si>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</si>
  <si>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</si>
  <si>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</si>
  <si>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</si>
  <si>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</si>
  <si>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</si>
  <si>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</si>
  <si>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</si>
  <si>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</si>
  <si>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</si>
  <si>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</si>
  <si>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</si>
  <si>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</si>
  <si>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</si>
  <si>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</si>
  <si>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</si>
  <si>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</si>
  <si>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</si>
  <si>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</si>
  <si>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</si>
  <si>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</si>
  <si>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</si>
  <si>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</si>
  <si>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</si>
  <si>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</si>
  <si>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</si>
  <si>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</si>
  <si>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</si>
  <si>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</si>
  <si>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</si>
  <si>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</si>
  <si>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</si>
  <si>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</si>
  <si>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</si>
  <si>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</si>
  <si>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</si>
  <si>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</si>
  <si>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</si>
  <si>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</si>
  <si>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</si>
  <si>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</si>
  <si>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</si>
  <si>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</si>
  <si>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</si>
  <si>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</si>
  <si>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</si>
  <si>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</si>
  <si>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</si>
  <si>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</si>
  <si>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</si>
  <si>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</si>
  <si>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</si>
  <si>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</si>
  <si>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</si>
  <si>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</si>
  <si>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</si>
  <si>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</si>
  <si>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</si>
  <si>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</si>
  <si>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</si>
  <si>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</si>
  <si>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</si>
  <si>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</si>
  <si>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</si>
  <si>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</si>
  <si>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</si>
  <si>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</si>
  <si>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</si>
  <si>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</si>
  <si>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</si>
  <si>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</si>
  <si>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</si>
  <si>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</si>
  <si>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</si>
  <si>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</si>
  <si>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</si>
  <si>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</si>
  <si>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</si>
  <si>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</si>
  <si>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</si>
  <si>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</si>
  <si>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</si>
  <si>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</si>
  <si>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</si>
  <si>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</si>
  <si>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</si>
  <si>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</si>
  <si>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</si>
  <si>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</si>
  <si>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</si>
  <si>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</si>
  <si>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</si>
  <si>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</si>
  <si>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</si>
  <si>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</si>
  <si>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</si>
  <si>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</si>
  <si>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</si>
  <si>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</si>
  <si>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</si>
  <si>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</si>
  <si>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</si>
  <si>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</si>
  <si>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</si>
  <si>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</si>
  <si>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</si>
  <si>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</si>
  <si>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</si>
  <si>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</si>
  <si>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</si>
  <si>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</si>
  <si>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</si>
  <si>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</si>
  <si>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</si>
  <si>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</si>
  <si>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</si>
  <si>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</si>
  <si>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</si>
  <si>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</si>
  <si>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</si>
  <si>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</si>
  <si>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</si>
  <si>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</si>
  <si>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</si>
  <si>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</si>
  <si>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</si>
  <si>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</si>
  <si>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</si>
  <si>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</si>
  <si>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</si>
  <si>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</si>
  <si>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</si>
  <si>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</si>
  <si>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</si>
  <si>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</si>
  <si>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</si>
  <si>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</si>
  <si>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</si>
  <si>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</si>
  <si>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</si>
  <si>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</si>
  <si>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</si>
  <si>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</si>
  <si>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</si>
  <si>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</si>
  <si>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</si>
  <si>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</si>
  <si>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</si>
  <si>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</si>
  <si>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</si>
  <si>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</si>
  <si>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</si>
  <si>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</si>
  <si>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</si>
  <si>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</si>
  <si>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</si>
  <si>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</si>
  <si>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</si>
  <si>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</si>
  <si>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</si>
  <si>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</si>
  <si>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</si>
  <si>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</si>
  <si>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</si>
  <si>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</si>
  <si>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</si>
  <si>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</si>
  <si>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</si>
  <si>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</si>
  <si>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</si>
  <si>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</si>
  <si>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</si>
  <si>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</si>
  <si>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</si>
  <si>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</si>
  <si>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</si>
  <si>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</si>
  <si>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</si>
  <si>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</si>
  <si>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</si>
  <si>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</si>
  <si>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</si>
  <si>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</si>
  <si>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</si>
  <si>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</si>
  <si>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</si>
  <si>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</si>
  <si>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</si>
  <si>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</si>
  <si>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</si>
  <si>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</si>
  <si>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</si>
  <si>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</si>
  <si>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</si>
  <si>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</si>
  <si>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</si>
  <si>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</si>
  <si>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</si>
  <si>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</si>
  <si>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</si>
  <si>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</si>
  <si>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</si>
  <si>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</si>
  <si>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</si>
  <si>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</si>
  <si>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</si>
  <si>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</si>
  <si>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</si>
  <si>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</si>
  <si>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</si>
  <si>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</si>
  <si>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</si>
  <si>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</si>
  <si>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</si>
  <si>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</si>
  <si>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</si>
  <si>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</si>
  <si>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</si>
  <si>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</si>
  <si>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</si>
  <si>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</si>
  <si>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</si>
  <si>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</si>
  <si>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</si>
  <si>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</si>
  <si>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</si>
  <si>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</si>
  <si>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</si>
  <si>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</si>
  <si>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</si>
  <si>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</si>
  <si>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</si>
  <si>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</si>
  <si>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</si>
  <si>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</si>
  <si>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</si>
  <si>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</si>
  <si>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</si>
  <si>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</si>
  <si>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</si>
  <si>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</si>
  <si>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</si>
  <si>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</si>
  <si>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</si>
  <si>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</si>
  <si>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</si>
  <si>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</si>
  <si>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</si>
  <si>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</si>
  <si>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</si>
  <si>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</si>
  <si>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</si>
  <si>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</si>
  <si>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</si>
  <si>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</si>
  <si>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</si>
  <si>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</si>
  <si>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</si>
  <si>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</si>
  <si>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</si>
  <si>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</si>
  <si>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</si>
  <si>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</si>
  <si>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</si>
  <si>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</si>
  <si>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</si>
  <si>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</si>
  <si>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</si>
  <si>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</si>
  <si>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</si>
  <si>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</si>
  <si>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</si>
  <si>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</si>
  <si>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</si>
  <si>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</si>
  <si>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</si>
  <si>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</si>
  <si>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</si>
  <si>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</si>
  <si>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</si>
  <si>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</si>
  <si>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</si>
  <si>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</si>
  <si>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</si>
  <si>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</si>
  <si>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</si>
  <si>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</si>
  <si>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</si>
  <si>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</si>
  <si>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</si>
  <si>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</si>
  <si>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</si>
  <si>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</si>
  <si>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</si>
  <si>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</si>
  <si>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</si>
  <si>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</si>
  <si>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</si>
  <si>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</si>
  <si>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</si>
  <si>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</si>
  <si>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</si>
  <si>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</si>
  <si>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</si>
  <si>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</si>
  <si>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</si>
  <si>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</si>
  <si>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</si>
  <si>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</si>
  <si>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</si>
  <si>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</si>
  <si>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</si>
  <si>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</si>
  <si>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</si>
  <si>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</si>
  <si>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</si>
  <si>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</si>
  <si>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</si>
  <si>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</si>
  <si>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</si>
  <si>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</si>
  <si>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</si>
  <si>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</si>
  <si>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</si>
  <si>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</si>
  <si>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</si>
  <si>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</si>
  <si>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</si>
  <si>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</si>
  <si>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</si>
  <si>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</si>
  <si>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</si>
  <si>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</si>
  <si>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</si>
  <si>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</si>
  <si>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</si>
  <si>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</si>
  <si>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</si>
  <si>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</si>
  <si>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</si>
  <si>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</si>
  <si>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</si>
  <si>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</si>
  <si>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</si>
  <si>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</si>
  <si>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</si>
  <si>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</si>
  <si>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</si>
  <si>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</si>
  <si>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</si>
  <si>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</si>
  <si>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</si>
  <si>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</si>
  <si>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</si>
  <si>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</si>
  <si>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</si>
  <si>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</si>
  <si>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</si>
  <si>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</si>
  <si>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</si>
  <si>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</si>
  <si>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</si>
  <si>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</si>
  <si>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</si>
  <si>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</si>
  <si>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</si>
  <si>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</si>
  <si>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</si>
  <si>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</si>
  <si>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</si>
  <si>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</si>
  <si>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</si>
  <si>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</si>
  <si>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</si>
  <si>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</si>
  <si>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</si>
  <si>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</si>
  <si>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</si>
  <si>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</si>
  <si>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</si>
  <si>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</si>
  <si>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</si>
  <si>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</si>
  <si>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</si>
  <si>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</si>
  <si>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</si>
  <si>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</si>
  <si>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</si>
  <si>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</si>
  <si>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</si>
  <si>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</si>
  <si>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</si>
  <si>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</si>
  <si>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</si>
  <si>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</si>
  <si>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</si>
  <si>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</si>
  <si>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</si>
  <si>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</si>
  <si>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</si>
  <si>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</si>
  <si>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</si>
  <si>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</si>
  <si>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</si>
  <si>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</si>
  <si>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</si>
  <si>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</si>
  <si>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</si>
  <si>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</si>
  <si>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</si>
  <si>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</si>
  <si>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</si>
  <si>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</si>
  <si>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</si>
  <si>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</si>
  <si>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</si>
  <si>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</si>
  <si>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</si>
  <si>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</si>
  <si>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</si>
  <si>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</si>
  <si>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</si>
  <si>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</si>
  <si>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</si>
  <si>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</si>
  <si>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</si>
  <si>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</si>
  <si>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</si>
  <si>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</si>
  <si>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</si>
  <si>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</si>
  <si>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</si>
  <si>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</si>
  <si>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</si>
  <si>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</si>
  <si>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</si>
  <si>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</si>
  <si>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</si>
  <si>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</si>
  <si>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</si>
  <si>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</si>
  <si>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</si>
  <si>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</si>
  <si>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</si>
  <si>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</si>
  <si>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</si>
  <si>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</si>
  <si>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</si>
  <si>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</si>
  <si>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</si>
  <si>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</si>
  <si>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</si>
  <si>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</si>
  <si>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</si>
  <si>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</si>
  <si>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</si>
  <si>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</si>
  <si>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</si>
  <si>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</si>
  <si>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</si>
  <si>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</si>
  <si>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</si>
  <si>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</si>
  <si>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</si>
  <si>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</si>
  <si>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</si>
  <si>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</si>
  <si>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</si>
  <si>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</si>
  <si>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</si>
  <si>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</si>
  <si>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</si>
  <si>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</si>
  <si>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</si>
  <si>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</si>
  <si>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</si>
  <si>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</si>
  <si>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</si>
  <si>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</si>
  <si>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</si>
  <si>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</si>
  <si>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</si>
  <si>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</si>
  <si>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</si>
  <si>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</si>
  <si>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</si>
  <si>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</si>
  <si>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</si>
  <si>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</si>
  <si>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</si>
  <si>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</si>
  <si>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</si>
  <si>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</si>
  <si>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</si>
  <si>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</si>
  <si>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</si>
  <si>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</si>
  <si>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</si>
  <si>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</si>
  <si>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</si>
  <si>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</si>
  <si>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</si>
  <si>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</si>
  <si>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</si>
  <si>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</si>
  <si>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</si>
  <si>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</si>
  <si>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</si>
  <si>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</si>
  <si>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</si>
  <si>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</si>
  <si>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</si>
  <si>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</si>
  <si>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</si>
  <si>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</si>
  <si>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</si>
  <si>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</si>
  <si>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</si>
  <si>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</si>
  <si>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</si>
  <si>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</si>
  <si>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</si>
  <si>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</si>
  <si>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</si>
  <si>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</si>
  <si>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</si>
  <si>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</si>
  <si>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</si>
  <si>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</si>
  <si>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</si>
  <si>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</si>
  <si>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</si>
  <si>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</si>
  <si>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</si>
  <si>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</si>
  <si>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</si>
  <si>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</si>
  <si>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</si>
  <si>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</si>
  <si>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</si>
  <si>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</si>
  <si>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</si>
  <si>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</si>
  <si>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</si>
  <si>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</si>
  <si>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</si>
  <si>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</si>
  <si>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</si>
  <si>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</si>
  <si>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</si>
  <si>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</si>
  <si>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</si>
  <si>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</si>
  <si>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</si>
  <si>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</si>
  <si>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</si>
  <si>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</si>
  <si>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</si>
  <si>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</si>
  <si>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</si>
  <si>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</si>
  <si>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</si>
  <si>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</si>
  <si>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</si>
  <si>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</si>
  <si>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</si>
  <si>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</si>
  <si>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</si>
  <si>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</si>
  <si>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</si>
  <si>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</si>
  <si>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</si>
  <si>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</si>
  <si>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</si>
  <si>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</si>
  <si>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</si>
  <si>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</si>
  <si>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</si>
  <si>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</si>
  <si>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</si>
  <si>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</si>
  <si>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</si>
  <si>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</si>
  <si>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</si>
  <si>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</si>
  <si>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</si>
  <si>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</si>
  <si>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</si>
  <si>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</si>
  <si>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</si>
  <si>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</si>
  <si>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</si>
  <si>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</si>
  <si>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</si>
  <si>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</si>
  <si>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</si>
  <si>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</si>
  <si>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</si>
  <si>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</si>
  <si>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</si>
  <si>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</si>
  <si>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</si>
  <si>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</si>
  <si>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</si>
  <si>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</si>
  <si>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</si>
  <si>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</si>
  <si>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</si>
  <si>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</si>
  <si>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</si>
  <si>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</si>
  <si>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</si>
  <si>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</si>
  <si>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</si>
  <si>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</si>
  <si>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</si>
  <si>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</si>
  <si>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</si>
  <si>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</si>
  <si>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</si>
  <si>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</si>
  <si>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</si>
  <si>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</si>
  <si>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</si>
  <si>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</si>
  <si>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</si>
  <si>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</si>
  <si>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</si>
  <si>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</si>
  <si>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</si>
  <si>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</si>
  <si>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</si>
  <si>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</si>
  <si>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</si>
  <si>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</si>
  <si>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</si>
  <si>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</si>
  <si>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</si>
  <si>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</si>
  <si>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</si>
  <si>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</si>
  <si>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</si>
  <si>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</si>
  <si>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</si>
  <si>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</si>
  <si>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</si>
  <si>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</si>
  <si>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</si>
  <si>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</si>
  <si>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</si>
  <si>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</si>
  <si>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</si>
  <si>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</si>
  <si>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</si>
  <si>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</si>
  <si>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</si>
  <si>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</si>
  <si>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</si>
  <si>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</si>
  <si>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</si>
  <si>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</si>
  <si>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</si>
  <si>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</si>
  <si>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</si>
  <si>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</si>
  <si>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</si>
  <si>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</si>
  <si>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</si>
  <si>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</si>
  <si>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</si>
  <si>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</si>
  <si>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</si>
  <si>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</si>
  <si>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</si>
  <si>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</si>
  <si>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</si>
  <si>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</si>
  <si>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</si>
  <si>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</si>
  <si>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</si>
  <si>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</si>
  <si>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</si>
  <si>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</si>
  <si>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</si>
  <si>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</si>
  <si>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</si>
  <si>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</si>
  <si>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</si>
  <si>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</si>
  <si>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</si>
  <si>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</si>
  <si>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</si>
  <si>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</si>
  <si>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</si>
  <si>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</si>
  <si>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</si>
  <si>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</si>
  <si>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</si>
  <si>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</si>
  <si>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</si>
  <si>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</si>
  <si>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</si>
  <si>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</si>
  <si>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</si>
  <si>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</si>
  <si>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</si>
  <si>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</si>
  <si>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</si>
  <si>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</si>
  <si>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</si>
  <si>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</si>
  <si>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</si>
  <si>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</si>
  <si>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</si>
  <si>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</si>
  <si>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</si>
  <si>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</si>
  <si>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</si>
  <si>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</si>
  <si>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</si>
  <si>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</si>
  <si>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</si>
  <si>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</si>
  <si>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</si>
  <si>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</si>
  <si>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</si>
  <si>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</si>
  <si>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</si>
  <si>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</si>
  <si>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</si>
  <si>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</si>
  <si>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</si>
  <si>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</si>
  <si>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</si>
  <si>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</si>
  <si>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</si>
  <si>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</si>
  <si>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</si>
  <si>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</si>
  <si>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</si>
  <si>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</si>
  <si>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</si>
  <si>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</si>
  <si>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</si>
  <si>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</si>
  <si>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</si>
  <si>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</si>
  <si>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</si>
  <si>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</si>
  <si>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</si>
  <si>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</si>
  <si>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</si>
  <si>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</si>
  <si>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</si>
  <si>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</si>
  <si>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</si>
  <si>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</si>
  <si>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</si>
  <si>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</si>
  <si>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</si>
  <si>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</si>
  <si>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</si>
  <si>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</si>
  <si>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</si>
  <si>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</si>
  <si>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</si>
  <si>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</si>
  <si>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</si>
  <si>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</si>
  <si>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</si>
  <si>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</si>
  <si>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</si>
  <si>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</si>
  <si>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</si>
  <si>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</si>
  <si>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</si>
  <si>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</si>
  <si>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</si>
  <si>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</si>
  <si>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</si>
  <si>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</si>
  <si>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</si>
  <si>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</si>
  <si>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</si>
  <si>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</si>
  <si>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</si>
  <si>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</si>
  <si>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</si>
  <si>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</si>
  <si>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</si>
  <si>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</si>
  <si>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</si>
  <si>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</si>
  <si>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</si>
  <si>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</si>
  <si>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</si>
  <si>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</si>
  <si>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</si>
  <si>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</si>
  <si>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</si>
  <si>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</si>
  <si>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</si>
  <si>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</si>
  <si>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</si>
  <si>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</si>
  <si>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</si>
  <si>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</si>
  <si>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</si>
  <si>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</si>
  <si>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</si>
  <si>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</si>
  <si>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</si>
  <si>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</si>
  <si>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</si>
  <si>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</si>
  <si>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</si>
  <si>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</si>
  <si>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</si>
  <si>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</si>
  <si>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</si>
  <si>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</si>
  <si>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</si>
  <si>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</si>
  <si>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</si>
  <si>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</si>
  <si>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</si>
  <si>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</si>
  <si>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</si>
  <si>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</si>
  <si>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</si>
  <si>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</si>
  <si>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</si>
  <si>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</si>
  <si>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</si>
  <si>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</si>
  <si>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</si>
  <si>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</si>
  <si>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</si>
  <si>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</si>
  <si>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</si>
  <si>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</si>
  <si>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</si>
  <si>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</si>
  <si>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</si>
  <si>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</si>
  <si>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</si>
  <si>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</si>
  <si>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</si>
  <si>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</si>
  <si>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</si>
  <si>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</si>
  <si>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</si>
  <si>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</si>
  <si>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</si>
  <si>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</si>
  <si>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</si>
  <si>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</si>
  <si>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</si>
  <si>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</si>
  <si>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</si>
  <si>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</si>
  <si>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</si>
  <si>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</si>
  <si>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</si>
  <si>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</si>
  <si>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</si>
  <si>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</si>
  <si>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</si>
  <si>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</si>
  <si>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</si>
  <si>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</si>
  <si>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</si>
  <si>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</si>
  <si>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</si>
  <si>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</si>
  <si>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</si>
  <si>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</si>
  <si>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</si>
  <si>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</si>
  <si>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</si>
  <si>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</si>
  <si>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</si>
  <si>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</si>
  <si>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</si>
  <si>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</si>
  <si>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</si>
  <si>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</si>
  <si>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</si>
  <si>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</si>
  <si>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</si>
  <si>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</si>
  <si>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</si>
  <si>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</si>
  <si>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</si>
  <si>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</si>
  <si>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</si>
  <si>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</si>
  <si>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</si>
  <si>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</si>
  <si>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</si>
  <si>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</si>
  <si>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</si>
  <si>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</si>
  <si>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</si>
  <si>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</si>
  <si>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</si>
  <si>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</si>
  <si>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</si>
  <si>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</si>
  <si>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</si>
  <si>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</si>
  <si>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</si>
  <si>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</si>
  <si>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</si>
  <si>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</si>
  <si>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</si>
  <si>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</si>
  <si>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</si>
  <si>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</si>
  <si>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</si>
  <si>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</si>
  <si>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</si>
  <si>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</si>
  <si>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</si>
  <si>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</si>
  <si>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</si>
  <si>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</si>
  <si>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</si>
  <si>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</si>
  <si>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</si>
  <si>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</si>
  <si>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</si>
  <si>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</si>
  <si>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</si>
  <si>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</si>
  <si>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</si>
  <si>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</si>
  <si>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</si>
  <si>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</si>
  <si>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</si>
  <si>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</si>
  <si>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</si>
  <si>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</si>
  <si>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</si>
  <si>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</si>
  <si>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</si>
  <si>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</si>
  <si>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</si>
  <si>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</si>
  <si>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</si>
  <si>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</si>
  <si>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</si>
  <si>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</si>
  <si>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</si>
  <si>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</si>
  <si>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</si>
  <si>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</si>
  <si>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</si>
  <si>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</si>
  <si>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</si>
  <si>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</si>
  <si>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</si>
  <si>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</si>
  <si>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</si>
  <si>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</si>
  <si>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</si>
  <si>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</si>
  <si>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</si>
  <si>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</si>
  <si>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</si>
  <si>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</si>
  <si>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</si>
  <si>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</si>
  <si>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</si>
  <si>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</si>
  <si>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</si>
  <si>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</si>
  <si>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</si>
  <si>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</si>
  <si>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</si>
  <si>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</si>
  <si>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</si>
  <si>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</si>
  <si>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</si>
  <si>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</si>
  <si>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</si>
  <si>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</si>
  <si>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</si>
  <si>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</si>
  <si>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</si>
  <si>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</si>
  <si>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</si>
  <si>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</si>
  <si>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</si>
  <si>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</si>
  <si>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</si>
  <si>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</si>
  <si>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</si>
  <si>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</si>
  <si>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</si>
  <si>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</si>
  <si>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</si>
  <si>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</si>
  <si>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</si>
  <si>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</si>
  <si>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</si>
  <si>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</si>
  <si>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</si>
  <si>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</si>
  <si>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</si>
  <si>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</si>
  <si>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</si>
  <si>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</si>
  <si>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</si>
  <si>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</si>
  <si>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</si>
  <si>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</si>
  <si>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</si>
  <si>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</si>
  <si>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</si>
  <si>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</si>
  <si>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</si>
  <si>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</si>
  <si>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</si>
  <si>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</si>
  <si>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</si>
  <si>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</si>
  <si>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</si>
  <si>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</si>
  <si>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</si>
  <si>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</si>
  <si>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</si>
  <si>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</si>
  <si>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</si>
  <si>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</si>
  <si>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</si>
  <si>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</si>
  <si>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</si>
  <si>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</si>
  <si>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</si>
  <si>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</si>
  <si>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</si>
  <si>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</si>
  <si>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</si>
  <si>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</si>
  <si>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</si>
  <si>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</si>
  <si>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</si>
  <si>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</si>
  <si>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</si>
  <si>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</si>
  <si>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</si>
  <si>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</si>
  <si>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</si>
  <si>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</si>
  <si>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</si>
  <si>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</si>
  <si>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</si>
  <si>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</si>
  <si>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</si>
  <si>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</si>
  <si>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</si>
  <si>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</si>
  <si>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</si>
  <si>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</si>
  <si>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</si>
  <si>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</si>
  <si>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</si>
  <si>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</si>
  <si>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</si>
  <si>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</si>
  <si>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</si>
  <si>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</si>
  <si>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</si>
  <si>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</si>
  <si>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</si>
  <si>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</si>
  <si>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</si>
  <si>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</si>
  <si>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</si>
  <si>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</si>
  <si>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</si>
  <si>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</si>
  <si>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</si>
  <si>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</si>
  <si>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</si>
  <si>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</si>
  <si>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</si>
  <si>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</si>
  <si>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</si>
  <si>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</si>
  <si>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</si>
  <si>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</si>
  <si>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</si>
  <si>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</si>
  <si>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</si>
  <si>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</si>
  <si>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</si>
  <si>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</si>
  <si>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</si>
  <si>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</si>
  <si>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</si>
  <si>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</si>
  <si>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</si>
  <si>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</si>
  <si>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</si>
  <si>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</si>
  <si>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</si>
  <si>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</si>
  <si>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</si>
  <si>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</si>
  <si>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</si>
  <si>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</si>
  <si>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</si>
  <si>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</si>
  <si>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</si>
  <si>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</si>
  <si>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</si>
  <si>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</si>
  <si>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</si>
  <si>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</si>
  <si>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</si>
  <si>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</si>
  <si>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</si>
  <si>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</si>
  <si>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</si>
  <si>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</si>
  <si>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</si>
  <si>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</si>
  <si>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</si>
  <si>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</si>
  <si>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</si>
  <si>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</si>
  <si>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</si>
  <si>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</si>
  <si>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</si>
  <si>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</si>
  <si>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</si>
  <si>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</si>
  <si>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</si>
  <si>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</si>
  <si>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</si>
  <si>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</si>
  <si>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</si>
  <si>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</si>
  <si>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</si>
  <si>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</si>
  <si>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</si>
  <si>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</si>
  <si>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</si>
  <si>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</si>
  <si>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</si>
  <si>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</si>
  <si>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</si>
  <si>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</si>
  <si>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</si>
  <si>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</si>
  <si>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</si>
  <si>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</si>
  <si>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</si>
  <si>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</si>
  <si>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</si>
  <si>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</si>
  <si>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</si>
  <si>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</si>
  <si>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</si>
  <si>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</si>
  <si>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</si>
  <si>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</si>
  <si>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</si>
  <si>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</si>
  <si>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</si>
  <si>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</si>
  <si>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</si>
  <si>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</si>
  <si>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</si>
  <si>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</si>
  <si>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</si>
  <si>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</si>
  <si>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</si>
  <si>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</si>
  <si>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</si>
  <si>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</si>
  <si>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</si>
  <si>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</si>
  <si>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</si>
  <si>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</si>
  <si>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</si>
  <si>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</si>
  <si>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</si>
  <si>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</si>
  <si>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</si>
  <si>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</si>
  <si>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</si>
  <si>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</si>
  <si>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</si>
  <si>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</si>
  <si>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</si>
  <si>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</si>
  <si>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</si>
  <si>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</si>
  <si>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</si>
  <si>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</si>
  <si>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</si>
  <si>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</si>
  <si>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</si>
  <si>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</si>
  <si>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</si>
  <si>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</si>
  <si>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</si>
  <si>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</si>
  <si>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</si>
  <si>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</si>
  <si>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</si>
  <si>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</si>
  <si>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</si>
  <si>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</si>
  <si>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</si>
  <si>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</si>
  <si>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</si>
  <si>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</si>
  <si>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</si>
  <si>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</si>
  <si>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</si>
  <si>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</si>
  <si>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</si>
  <si>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</si>
  <si>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</si>
  <si>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</si>
  <si>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</si>
  <si>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</si>
  <si>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</si>
  <si>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</si>
  <si>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</si>
  <si>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</si>
  <si>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</si>
  <si>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</si>
  <si>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</si>
  <si>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</si>
  <si>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</si>
  <si>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</si>
  <si>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</si>
  <si>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</si>
  <si>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</si>
  <si>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</si>
  <si>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</si>
  <si>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</si>
  <si>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</si>
  <si>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</si>
  <si>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</si>
  <si>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</si>
  <si>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</si>
  <si>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</si>
  <si>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</si>
  <si>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</si>
  <si>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</si>
  <si>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</si>
  <si>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</si>
  <si>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</si>
  <si>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</si>
  <si>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</si>
  <si>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</si>
  <si>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</si>
  <si>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</si>
  <si>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</si>
  <si>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</si>
  <si>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</si>
  <si>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</si>
  <si>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</si>
  <si>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</si>
  <si>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</si>
  <si>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</si>
  <si>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</si>
  <si>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</si>
  <si>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</si>
  <si>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</si>
  <si>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</si>
  <si>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</si>
  <si>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</si>
  <si>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</si>
  <si>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</si>
  <si>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</si>
  <si>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</si>
  <si>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</si>
  <si>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</si>
  <si>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</si>
  <si>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</si>
  <si>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</si>
  <si>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</si>
  <si>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</si>
  <si>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</si>
  <si>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</si>
  <si>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</si>
  <si>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</si>
  <si>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</si>
  <si>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</si>
  <si>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</si>
  <si>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</si>
  <si>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</si>
  <si>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</si>
  <si>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</si>
  <si>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</si>
  <si>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</si>
  <si>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</si>
  <si>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</si>
  <si>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</si>
  <si>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</si>
  <si>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</si>
  <si>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</si>
  <si>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</si>
  <si>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</si>
  <si>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</si>
  <si>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</si>
  <si>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</si>
  <si>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</si>
  <si>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</si>
  <si>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</si>
  <si>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</si>
  <si>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</si>
  <si>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</si>
  <si>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</si>
  <si>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</si>
  <si>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</si>
  <si>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</si>
  <si>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</si>
  <si>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</si>
  <si>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</si>
  <si>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</si>
  <si>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</si>
  <si>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</si>
  <si>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</si>
  <si>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</si>
  <si>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</si>
  <si>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</si>
  <si>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</si>
  <si>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</si>
  <si>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</si>
  <si>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</si>
  <si>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</si>
  <si>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</si>
  <si>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</si>
  <si>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</si>
  <si>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</si>
  <si>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</si>
  <si>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</si>
  <si>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</si>
  <si>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</si>
  <si>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</si>
  <si>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</si>
  <si>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</si>
  <si>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</si>
  <si>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</si>
  <si>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</si>
  <si>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</si>
  <si>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</si>
  <si>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</si>
  <si>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</si>
  <si>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</si>
  <si>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</si>
  <si>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</si>
  <si>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</si>
  <si>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</si>
  <si>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</si>
  <si>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</si>
  <si>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</si>
  <si>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</si>
  <si>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</si>
  <si>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</si>
  <si>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</si>
  <si>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</si>
  <si>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</si>
  <si>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</si>
  <si>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</si>
  <si>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</si>
  <si>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</si>
  <si>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</si>
  <si>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</si>
  <si>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</si>
  <si>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</si>
  <si>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</si>
  <si>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</si>
  <si>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</si>
  <si>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</si>
  <si>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</si>
  <si>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</si>
  <si>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</si>
  <si>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</si>
  <si>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</si>
  <si>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</si>
  <si>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</si>
  <si>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</si>
  <si>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</si>
  <si>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</si>
  <si>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</si>
  <si>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</si>
  <si>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</si>
  <si>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</si>
  <si>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</si>
  <si>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</si>
  <si>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</si>
  <si>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</si>
  <si>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</si>
  <si>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</si>
  <si>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</si>
  <si>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</si>
  <si>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</si>
  <si>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</si>
  <si>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</si>
  <si>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</si>
  <si>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</si>
  <si>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</si>
  <si>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</si>
  <si>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</si>
  <si>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</si>
  <si>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</si>
  <si>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</si>
  <si>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</si>
  <si>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</si>
  <si>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</si>
  <si>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</si>
  <si>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</si>
  <si>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</si>
  <si>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</si>
  <si>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</si>
  <si>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</si>
  <si>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</si>
  <si>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</si>
  <si>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</si>
  <si>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</si>
  <si>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</si>
  <si>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</si>
  <si>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</si>
  <si>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</si>
  <si>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</si>
  <si>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</si>
  <si>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</si>
  <si>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</si>
  <si>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</si>
  <si>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</si>
  <si>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</si>
  <si>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</si>
  <si>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</si>
  <si>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</si>
  <si>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</si>
  <si>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</si>
  <si>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</si>
  <si>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</si>
  <si>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</si>
  <si>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</si>
  <si>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</si>
  <si>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</si>
  <si>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</si>
  <si>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</si>
  <si>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</si>
  <si>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</si>
  <si>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</si>
  <si>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</si>
  <si>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</si>
  <si>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</si>
  <si>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</si>
  <si>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</si>
  <si>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</si>
  <si>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</si>
  <si>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</si>
  <si>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</si>
  <si>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</si>
  <si>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</si>
  <si>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</si>
  <si>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</si>
  <si>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</si>
  <si>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</si>
  <si>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</si>
  <si>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</si>
  <si>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</si>
  <si>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</si>
  <si>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</si>
  <si>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</si>
  <si>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</si>
  <si>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</si>
  <si>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</si>
  <si>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</si>
  <si>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</si>
  <si>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</si>
  <si>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</si>
  <si>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</si>
  <si>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</si>
  <si>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</si>
  <si>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</si>
  <si>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</si>
  <si>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</si>
  <si>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</si>
  <si>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</si>
  <si>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</si>
  <si>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</si>
  <si>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</si>
  <si>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</si>
  <si>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</si>
  <si>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</si>
  <si>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</si>
  <si>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</si>
  <si>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</si>
  <si>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</si>
  <si>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</si>
  <si>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</si>
  <si>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</si>
  <si>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</si>
  <si>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</si>
  <si>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</si>
  <si>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</si>
  <si>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</si>
  <si>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</si>
  <si>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</si>
  <si>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</si>
  <si>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</si>
  <si>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</si>
  <si>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</si>
  <si>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</si>
  <si>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</si>
  <si>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</si>
  <si>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</si>
  <si>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</si>
  <si>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</si>
  <si>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</si>
  <si>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</si>
  <si>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</si>
  <si>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</si>
  <si>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</si>
  <si>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</si>
  <si>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</si>
  <si>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</si>
  <si>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</si>
  <si>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</si>
  <si>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</si>
  <si>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</si>
  <si>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</si>
  <si>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</si>
  <si>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</si>
  <si>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</si>
  <si>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</si>
  <si>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</si>
  <si>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</si>
  <si>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</si>
  <si>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</si>
  <si>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</si>
  <si>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</si>
  <si>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</si>
  <si>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</si>
  <si>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</si>
  <si>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</si>
  <si>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</si>
  <si>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</si>
  <si>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</si>
  <si>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</si>
  <si>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</si>
  <si>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</si>
  <si>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</si>
  <si>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</si>
  <si>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</si>
  <si>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</si>
  <si>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</si>
  <si>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</si>
  <si>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</si>
  <si>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</si>
  <si>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</si>
  <si>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</si>
  <si>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</si>
  <si>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</si>
  <si>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</si>
  <si>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</si>
  <si>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</si>
  <si>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</si>
  <si>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</si>
  <si>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</si>
  <si>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</si>
  <si>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</si>
  <si>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</si>
  <si>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</si>
  <si>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</si>
  <si>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</si>
  <si>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</si>
  <si>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</si>
  <si>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</si>
  <si>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</si>
  <si>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</si>
  <si>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</si>
  <si>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</si>
  <si>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</si>
  <si>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</si>
  <si>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</si>
  <si>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</si>
  <si>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</si>
  <si>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</si>
  <si>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</si>
  <si>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</si>
  <si>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</si>
  <si>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</si>
  <si>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</si>
  <si>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</si>
  <si>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</si>
  <si>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</si>
  <si>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</si>
  <si>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</si>
  <si>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</si>
  <si>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</si>
  <si>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</si>
  <si>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</si>
  <si>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</si>
  <si>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</si>
  <si>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</si>
  <si>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</si>
  <si>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</si>
  <si>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</si>
  <si>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</si>
  <si>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</si>
  <si>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</si>
  <si>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</si>
  <si>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</si>
  <si>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</si>
  <si>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</si>
  <si>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</si>
  <si>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</si>
  <si>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</si>
  <si>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</si>
  <si>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</si>
  <si>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</si>
  <si>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</si>
  <si>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</si>
  <si>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</si>
  <si>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</si>
  <si>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</si>
  <si>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</si>
  <si>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</si>
  <si>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</si>
  <si>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</si>
  <si>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</si>
  <si>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</si>
  <si>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</si>
  <si>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</si>
  <si>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</si>
  <si>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</si>
  <si>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</si>
  <si>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</si>
  <si>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</si>
  <si>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</si>
  <si>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</si>
  <si>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</si>
  <si>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</si>
  <si>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</si>
  <si>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</si>
  <si>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</si>
  <si>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</si>
  <si>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</si>
  <si>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</si>
  <si>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</si>
  <si>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</si>
  <si>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</si>
  <si>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</si>
  <si>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</si>
  <si>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</si>
  <si>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</si>
  <si>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</si>
  <si>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</si>
  <si>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</si>
  <si>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</si>
  <si>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</si>
  <si>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</si>
  <si>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</si>
  <si>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</si>
  <si>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</si>
  <si>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</si>
  <si>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</si>
  <si>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</si>
  <si>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</si>
  <si>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</si>
  <si>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</si>
  <si>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</si>
  <si>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</si>
  <si>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</si>
  <si>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</si>
  <si>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</si>
  <si>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</si>
  <si>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</si>
  <si>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</si>
  <si>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</si>
  <si>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</si>
  <si>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</si>
  <si>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</si>
  <si>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</si>
  <si>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</si>
  <si>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</si>
  <si>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</si>
  <si>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</si>
  <si>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</si>
  <si>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</si>
  <si>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</si>
  <si>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</si>
  <si>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</si>
  <si>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</si>
  <si>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</si>
  <si>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</si>
  <si>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</si>
  <si>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</si>
  <si>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</si>
  <si>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</si>
  <si>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</si>
  <si>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</si>
  <si>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</si>
  <si>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</si>
  <si>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</si>
  <si>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</si>
  <si>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</si>
  <si>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</si>
  <si>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</si>
  <si>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</si>
  <si>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</si>
  <si>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</si>
  <si>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</si>
  <si>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</si>
  <si>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</si>
  <si>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</si>
  <si>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</si>
  <si>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</si>
  <si>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</si>
  <si>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</si>
  <si>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</si>
  <si>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</si>
  <si>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</si>
  <si>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</si>
  <si>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</si>
  <si>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</si>
  <si>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</si>
  <si>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</si>
  <si>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</si>
  <si>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</si>
  <si>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</si>
  <si>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</si>
  <si>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</si>
  <si>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</si>
  <si>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</si>
  <si>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</si>
  <si>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</si>
  <si>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</si>
  <si>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</si>
  <si>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</si>
  <si>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</si>
  <si>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</si>
  <si>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</si>
  <si>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</si>
  <si>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</si>
  <si>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</si>
  <si>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</si>
  <si>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</si>
  <si>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</si>
  <si>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</si>
  <si>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</si>
  <si>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</si>
  <si>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</si>
  <si>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</si>
  <si>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</si>
  <si>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</si>
  <si>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</si>
  <si>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</si>
  <si>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</si>
  <si>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</si>
  <si>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</si>
  <si>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</si>
  <si>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</si>
  <si>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</si>
  <si>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</si>
  <si>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</si>
  <si>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</si>
  <si>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</si>
  <si>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</si>
  <si>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</si>
  <si>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</si>
  <si>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</si>
  <si>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</si>
  <si>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</si>
  <si>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</si>
  <si>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</si>
  <si>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</si>
  <si>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</si>
  <si>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</si>
  <si>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</si>
  <si>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</si>
  <si>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</si>
  <si>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</si>
  <si>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</si>
  <si>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</si>
  <si>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</si>
  <si>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</si>
  <si>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</si>
  <si>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</si>
  <si>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</si>
  <si>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</si>
  <si>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</si>
  <si>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</si>
  <si>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</si>
  <si>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</si>
  <si>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</si>
  <si>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</si>
  <si>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</si>
  <si>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</si>
  <si>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</si>
  <si>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</si>
  <si>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</si>
  <si>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</si>
  <si>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</si>
  <si>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</si>
  <si>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</si>
  <si>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</si>
  <si>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</si>
  <si>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</si>
  <si>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</si>
  <si>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</si>
  <si>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</si>
  <si>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</si>
  <si>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</si>
  <si>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</si>
  <si>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</si>
  <si>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</si>
  <si>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</si>
  <si>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</si>
  <si>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</si>
  <si>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</si>
  <si>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</si>
  <si>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</si>
  <si>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</si>
  <si>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</si>
  <si>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</si>
  <si>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</si>
  <si>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</si>
  <si>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</si>
  <si>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</si>
  <si>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</si>
  <si>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</si>
  <si>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</si>
  <si>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</si>
  <si>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</si>
  <si>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</si>
  <si>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</si>
  <si>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</si>
  <si>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</si>
  <si>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</si>
  <si>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</si>
  <si>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</si>
  <si>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</si>
  <si>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</si>
  <si>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</si>
  <si>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</si>
  <si>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</si>
  <si>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</si>
  <si>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</si>
  <si>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</si>
  <si>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</si>
  <si>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</si>
  <si>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</si>
  <si>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</si>
  <si>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</si>
  <si>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</si>
  <si>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</si>
  <si>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</si>
  <si>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</si>
  <si>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</si>
  <si>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</si>
  <si>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</si>
  <si>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</si>
  <si>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</si>
  <si>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</si>
  <si>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</si>
  <si>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</si>
  <si>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</si>
  <si>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</si>
  <si>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</si>
  <si>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</si>
  <si>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</si>
  <si>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</si>
  <si>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</si>
  <si>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</si>
  <si>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</si>
  <si>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</si>
  <si>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</si>
  <si>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</si>
  <si>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</si>
  <si>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</si>
  <si>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</si>
  <si>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</si>
  <si>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</si>
  <si>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</si>
  <si>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</si>
  <si>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</si>
  <si>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</si>
  <si>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</si>
  <si>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</si>
  <si>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</si>
  <si>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</si>
  <si>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</si>
  <si>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</si>
  <si>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</si>
  <si>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</si>
  <si>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</si>
  <si>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</si>
  <si>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</si>
  <si>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</si>
  <si>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</si>
  <si>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</si>
  <si>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</si>
  <si>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</si>
  <si>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</si>
  <si>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</si>
  <si>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</si>
  <si>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</si>
  <si>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</si>
  <si>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</si>
  <si>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</si>
  <si>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</si>
  <si>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</si>
  <si>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</si>
  <si>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</si>
  <si>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</si>
  <si>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</si>
  <si>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</si>
  <si>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</si>
  <si>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</si>
  <si>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</si>
  <si>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</si>
  <si>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</si>
  <si>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</si>
  <si>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</si>
  <si>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</si>
  <si>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</si>
  <si>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</si>
  <si>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</si>
  <si>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</si>
  <si>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</si>
  <si>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</si>
  <si>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</si>
  <si>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</si>
  <si>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</si>
  <si>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</si>
  <si>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</si>
  <si>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</si>
  <si>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</si>
  <si>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</si>
  <si>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</si>
  <si>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</si>
  <si>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</si>
  <si>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</si>
  <si>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</si>
  <si>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</si>
  <si>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</si>
  <si>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</si>
  <si>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</si>
  <si>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</si>
  <si>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</si>
  <si>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</si>
  <si>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</si>
  <si>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</si>
  <si>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</si>
  <si>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</si>
  <si>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</si>
  <si>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</si>
  <si>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</si>
  <si>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</si>
  <si>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</si>
  <si>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</si>
  <si>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</si>
  <si>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</si>
  <si>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</si>
  <si>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</si>
  <si>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</si>
  <si>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</si>
  <si>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</si>
  <si>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</si>
  <si>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</si>
  <si>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</si>
  <si>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</si>
  <si>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</si>
  <si>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</si>
  <si>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</si>
  <si>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</si>
  <si>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</si>
  <si>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</si>
  <si>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</si>
  <si>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</si>
  <si>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</si>
  <si>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</si>
  <si>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</si>
  <si>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</si>
  <si>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</si>
  <si>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</si>
  <si>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</si>
  <si>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</si>
  <si>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</si>
  <si>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</si>
  <si>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</si>
  <si>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</si>
  <si>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</si>
  <si>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</si>
  <si>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</si>
  <si>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</si>
  <si>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</si>
  <si>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</si>
  <si>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</si>
  <si>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</si>
  <si>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</si>
  <si>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</si>
  <si>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</si>
  <si>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</si>
  <si>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</si>
  <si>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</si>
  <si>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</si>
  <si>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</si>
  <si>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</si>
  <si>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</si>
  <si>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</si>
  <si>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</si>
  <si>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</si>
  <si>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</si>
  <si>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</si>
  <si>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</si>
  <si>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</si>
  <si>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</si>
  <si>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</si>
  <si>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</si>
  <si>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</si>
  <si>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</si>
  <si>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</si>
  <si>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</si>
  <si>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</si>
  <si>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</si>
  <si>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</si>
  <si>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</si>
  <si>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</si>
  <si>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</si>
  <si>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</si>
  <si>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</si>
  <si>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</si>
  <si>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</si>
  <si>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</si>
  <si>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</si>
  <si>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</si>
  <si>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</si>
  <si>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</si>
  <si>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</si>
  <si>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</si>
  <si>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</si>
  <si>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</si>
  <si>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</si>
  <si>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</si>
  <si>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</si>
  <si>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</si>
  <si>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</si>
  <si>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</si>
  <si>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</si>
  <si>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</si>
  <si>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</si>
  <si>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</si>
  <si>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</si>
  <si>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</si>
  <si>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</si>
  <si>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</si>
  <si>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</si>
  <si>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</si>
  <si>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</si>
  <si>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</si>
  <si>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</si>
  <si>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</si>
  <si>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</si>
  <si>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</si>
  <si>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</si>
  <si>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</si>
  <si>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</si>
  <si>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</si>
  <si>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</si>
  <si>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</si>
  <si>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</si>
  <si>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</si>
  <si>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</si>
  <si>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</si>
  <si>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</si>
  <si>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</si>
  <si>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</si>
  <si>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</si>
  <si>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</si>
  <si>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</si>
  <si>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</si>
  <si>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</si>
  <si>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</si>
  <si>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</si>
  <si>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</si>
  <si>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</si>
  <si>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</si>
  <si>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</si>
  <si>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</si>
  <si>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</si>
  <si>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</si>
  <si>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</si>
  <si>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</si>
  <si>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</si>
  <si>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</si>
  <si>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</si>
  <si>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</si>
  <si>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</si>
  <si>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</si>
  <si>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</si>
  <si>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</si>
  <si>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</si>
  <si>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</si>
  <si>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</si>
  <si>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</si>
  <si>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</si>
  <si>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</si>
  <si>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</si>
  <si>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</si>
  <si>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</si>
  <si>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</si>
  <si>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</si>
  <si>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</si>
  <si>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</si>
  <si>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</si>
  <si>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</si>
  <si>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</si>
  <si>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</si>
  <si>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</si>
  <si>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</si>
  <si>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</si>
  <si>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</si>
  <si>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</si>
  <si>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</si>
  <si>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</si>
  <si>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</si>
  <si>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</si>
  <si>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</si>
  <si>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</si>
  <si>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</si>
  <si>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</si>
  <si>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</si>
  <si>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</si>
  <si>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</si>
  <si>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</si>
  <si>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</si>
  <si>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</si>
  <si>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</si>
  <si>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</si>
  <si>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</si>
  <si>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</si>
  <si>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</si>
  <si>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</si>
  <si>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</si>
  <si>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</si>
  <si>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</si>
  <si>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</si>
  <si>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</si>
  <si>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</si>
  <si>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</si>
  <si>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</si>
  <si>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</si>
  <si>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</si>
  <si>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</si>
  <si>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</si>
  <si>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</si>
  <si>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</si>
  <si>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</si>
  <si>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</si>
  <si>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</si>
  <si>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</si>
  <si>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</si>
  <si>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</si>
  <si>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</si>
  <si>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</si>
  <si>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</si>
  <si>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</si>
  <si>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</si>
  <si>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</si>
  <si>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</si>
  <si>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</si>
  <si>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</si>
  <si>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</si>
  <si>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</si>
  <si>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</si>
  <si>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</si>
  <si>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</si>
  <si>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</si>
  <si>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</si>
  <si>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</si>
  <si>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</si>
  <si>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</si>
  <si>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</si>
  <si>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</si>
  <si>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</si>
  <si>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</si>
  <si>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</si>
  <si>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</si>
  <si>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</si>
  <si>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</si>
  <si>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</si>
  <si>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</si>
  <si>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</si>
  <si>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</si>
  <si>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</si>
  <si>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</si>
  <si>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</si>
  <si>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</si>
  <si>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</si>
  <si>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</si>
  <si>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</si>
  <si>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</si>
  <si>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</si>
  <si>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</si>
  <si>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</si>
  <si>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</si>
  <si>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</si>
  <si>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</si>
  <si>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</si>
  <si>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</si>
  <si>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</si>
  <si>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</si>
  <si>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</si>
  <si>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</si>
  <si>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</si>
  <si>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</si>
  <si>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</si>
  <si>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</si>
  <si>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</si>
  <si>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</si>
  <si>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</si>
  <si>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</si>
  <si>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</si>
  <si>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</si>
  <si>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</si>
  <si>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</si>
  <si>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</si>
  <si>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</si>
  <si>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</si>
  <si>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</si>
  <si>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</si>
  <si>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</si>
  <si>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</si>
  <si>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</si>
  <si>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</si>
  <si>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</si>
  <si>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</si>
  <si>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</si>
  <si>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</si>
  <si>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</si>
  <si>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</si>
  <si>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</si>
  <si>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</si>
  <si>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</si>
  <si>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</si>
  <si>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</si>
  <si>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</si>
  <si>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</si>
  <si>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</si>
  <si>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</si>
  <si>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</si>
  <si>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</si>
  <si>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</si>
  <si>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</si>
  <si>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</si>
  <si>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</si>
  <si>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</si>
  <si>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</si>
  <si>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</si>
  <si>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</si>
  <si>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</si>
  <si>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</si>
  <si>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</si>
  <si>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</si>
  <si>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</si>
  <si>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</si>
  <si>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</si>
  <si>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</si>
  <si>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</si>
  <si>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</si>
  <si>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</si>
  <si>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</si>
  <si>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</si>
  <si>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</si>
  <si>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</si>
  <si>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</si>
  <si>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</si>
  <si>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</si>
  <si>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</si>
  <si>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</si>
  <si>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</si>
  <si>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</si>
  <si>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</si>
  <si>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</si>
  <si>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</si>
  <si>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</si>
  <si>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</si>
  <si>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</si>
  <si>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</si>
  <si>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</si>
  <si>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</si>
  <si>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</si>
  <si>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</si>
  <si>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</si>
  <si>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</si>
  <si>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</si>
  <si>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</si>
  <si>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</si>
  <si>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</si>
  <si>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</si>
  <si>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</si>
  <si>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</si>
  <si>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</si>
  <si>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</si>
  <si>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</si>
  <si>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</si>
  <si>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</si>
  <si>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</si>
  <si>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</si>
  <si>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</si>
  <si>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</si>
  <si>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</si>
  <si>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</si>
  <si>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</si>
  <si>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</si>
  <si>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</si>
  <si>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</si>
  <si>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</si>
  <si>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</si>
  <si>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</si>
  <si>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</si>
  <si>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</si>
  <si>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</si>
  <si>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</si>
  <si>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</si>
  <si>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</si>
  <si>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</si>
  <si>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</si>
  <si>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</si>
  <si>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</si>
  <si>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</si>
  <si>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</si>
  <si>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</si>
  <si>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</si>
  <si>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</si>
  <si>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</si>
  <si>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</si>
  <si>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</si>
  <si>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</si>
  <si>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</si>
  <si>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</si>
  <si>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</si>
  <si>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</si>
  <si>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</si>
  <si>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</si>
  <si>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</si>
  <si>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</si>
  <si>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</si>
  <si>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</si>
  <si>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</si>
  <si>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</si>
  <si>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</si>
  <si>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</si>
  <si>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</si>
  <si>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</si>
  <si>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</si>
  <si>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</si>
  <si>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</si>
  <si>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</si>
  <si>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</si>
  <si>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</si>
  <si>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</si>
  <si>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</si>
  <si>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</si>
  <si>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</si>
  <si>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</si>
  <si>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</si>
  <si>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</si>
  <si>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</si>
  <si>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</si>
  <si>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</si>
  <si>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</si>
  <si>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</si>
  <si>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</si>
  <si>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</si>
  <si>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</si>
  <si>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</si>
  <si>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</si>
  <si>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</si>
  <si>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</si>
  <si>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</si>
  <si>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</si>
  <si>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</si>
  <si>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</si>
  <si>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</si>
  <si>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</si>
  <si>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</si>
  <si>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</si>
  <si>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</si>
  <si>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</si>
  <si>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</si>
  <si>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</si>
  <si>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</si>
  <si>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</si>
  <si>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</si>
  <si>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</si>
  <si>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</si>
  <si>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</si>
  <si>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</si>
  <si>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</si>
  <si>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</si>
  <si>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</si>
  <si>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</si>
  <si>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</si>
  <si>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</si>
  <si>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</si>
  <si>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</si>
  <si>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</si>
  <si>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</si>
  <si>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</si>
  <si>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</si>
  <si>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</si>
  <si>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</si>
  <si>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</si>
  <si>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</si>
  <si>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</si>
  <si>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</si>
  <si>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</si>
  <si>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</si>
  <si>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</si>
  <si>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</si>
  <si>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</si>
  <si>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</si>
  <si>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</si>
  <si>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</si>
  <si>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</si>
  <si>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</si>
  <si>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</si>
  <si>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</si>
  <si>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</si>
  <si>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</si>
  <si>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</si>
  <si>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</si>
  <si>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</si>
  <si>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</si>
  <si>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</si>
  <si>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</si>
  <si>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</si>
  <si>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</si>
  <si>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</si>
  <si>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</si>
  <si>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</si>
  <si>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</si>
  <si>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</si>
  <si>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</si>
  <si>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</si>
  <si>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</si>
  <si>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</si>
  <si>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</si>
  <si>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</si>
  <si>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</si>
  <si>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</si>
  <si>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</si>
  <si>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</si>
  <si>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</si>
  <si>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</si>
  <si>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</si>
  <si>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</si>
  <si>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</si>
  <si>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</si>
  <si>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</si>
  <si>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</si>
  <si>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</si>
  <si>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</si>
  <si>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</si>
  <si>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</si>
  <si>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</si>
  <si>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</si>
  <si>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</si>
  <si>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</si>
  <si>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</si>
  <si>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</si>
  <si>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</si>
  <si>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</si>
  <si>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</si>
  <si>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</si>
  <si>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</si>
  <si>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</si>
  <si>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</si>
  <si>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</si>
  <si>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</si>
  <si>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</si>
  <si>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</si>
  <si>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</si>
  <si>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</si>
  <si>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</si>
  <si>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</si>
  <si>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</si>
  <si>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</si>
  <si>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</si>
  <si>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</si>
  <si>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</si>
  <si>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</si>
  <si>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</si>
  <si>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</si>
  <si>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</si>
  <si>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</si>
  <si>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</si>
  <si>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</si>
  <si>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</si>
  <si>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</si>
  <si>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</si>
  <si>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</si>
  <si>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</si>
  <si>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</si>
  <si>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</si>
  <si>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</si>
  <si>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</si>
  <si>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</si>
  <si>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</si>
  <si>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</si>
  <si>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</si>
  <si>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</si>
  <si>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</si>
  <si>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</si>
  <si>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</si>
  <si>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</si>
  <si>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</si>
  <si>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</si>
  <si>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</si>
  <si>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</si>
  <si>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</si>
  <si>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</si>
  <si>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</si>
  <si>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</si>
  <si>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</si>
  <si>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</si>
  <si>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</si>
  <si>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</si>
  <si>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</si>
  <si>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</si>
  <si>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</si>
  <si>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</si>
  <si>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</si>
  <si>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</si>
  <si>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</si>
  <si>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</si>
  <si>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</si>
  <si>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</si>
  <si>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</si>
  <si>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</si>
  <si>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</si>
  <si>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</si>
  <si>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</si>
  <si>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</si>
  <si>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</si>
  <si>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</si>
  <si>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</si>
  <si>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</si>
  <si>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</si>
  <si>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</si>
  <si>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</si>
  <si>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</si>
  <si>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</si>
  <si>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</si>
  <si>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</si>
  <si>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</si>
  <si>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</si>
  <si>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</si>
  <si>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</si>
  <si>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</si>
  <si>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</si>
  <si>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</si>
  <si>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</si>
  <si>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</si>
  <si>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</si>
  <si>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</si>
  <si>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</si>
  <si>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</si>
  <si>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</si>
  <si>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</si>
  <si>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</si>
  <si>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</si>
  <si>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</si>
  <si>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</si>
  <si>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</si>
  <si>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</si>
  <si>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</si>
  <si>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</si>
  <si>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</si>
  <si>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</si>
  <si>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</si>
  <si>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</si>
  <si>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</si>
  <si>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</si>
  <si>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</si>
  <si>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</si>
  <si>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</si>
  <si>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</si>
  <si>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</si>
  <si>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</si>
  <si>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</si>
  <si>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</si>
  <si>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</si>
  <si>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</si>
  <si>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</si>
  <si>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</si>
  <si>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</si>
  <si>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</si>
  <si>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</si>
  <si>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</si>
  <si>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</si>
  <si>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</si>
  <si>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</si>
  <si>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</si>
  <si>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</si>
  <si>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</si>
  <si>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</si>
  <si>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</si>
  <si>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</si>
  <si>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</si>
  <si>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</si>
  <si>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</si>
  <si>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</si>
  <si>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</si>
  <si>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</si>
  <si>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</si>
  <si>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</si>
  <si>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</si>
  <si>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</si>
  <si>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</si>
  <si>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</si>
  <si>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</si>
  <si>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</si>
  <si>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</si>
  <si>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</si>
  <si>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</si>
  <si>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</si>
  <si>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</si>
  <si>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</si>
  <si>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</si>
  <si>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</si>
  <si>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</si>
  <si>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</si>
  <si>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</si>
  <si>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</si>
  <si>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</si>
  <si>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</si>
  <si>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</si>
  <si>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</si>
  <si>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</si>
  <si>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</si>
  <si>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</si>
  <si>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</si>
  <si>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</si>
  <si>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</si>
  <si>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</si>
  <si>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</si>
  <si>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</si>
  <si>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</si>
  <si>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</si>
  <si>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</si>
  <si>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</si>
  <si>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</si>
  <si>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</si>
  <si>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</si>
  <si>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</si>
  <si>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</si>
  <si>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</si>
  <si>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</si>
  <si>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</si>
  <si>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</si>
  <si>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</si>
  <si>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</si>
  <si>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</si>
  <si>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</si>
  <si>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</si>
  <si>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</si>
  <si>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</si>
  <si>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</si>
  <si>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</si>
  <si>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</si>
  <si>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</si>
  <si>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</si>
  <si>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</si>
  <si>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</si>
  <si>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</si>
  <si>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</si>
  <si>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</si>
  <si>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</si>
  <si>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</si>
  <si>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</si>
  <si>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</si>
  <si>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</si>
  <si>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</si>
  <si>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</si>
  <si>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</si>
  <si>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</si>
  <si>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</si>
  <si>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</si>
  <si>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</si>
  <si>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</si>
  <si>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</si>
  <si>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</si>
  <si>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</si>
  <si>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</si>
  <si>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</si>
  <si>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</si>
  <si>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</si>
  <si>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</si>
  <si>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</si>
  <si>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</si>
  <si>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</si>
  <si>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</si>
  <si>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</si>
  <si>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</si>
  <si>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</si>
  <si>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</si>
  <si>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</si>
  <si>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</si>
  <si>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</si>
  <si>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</si>
  <si>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</si>
  <si>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</si>
  <si>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</si>
  <si>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</si>
  <si>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</si>
  <si>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</si>
  <si>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</si>
  <si>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</si>
  <si>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</si>
  <si>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</si>
  <si>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</si>
  <si>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</si>
  <si>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</si>
  <si>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</si>
  <si>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</si>
  <si>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</si>
  <si>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</si>
  <si>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</si>
  <si>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</si>
  <si>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</si>
  <si>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</si>
  <si>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</si>
  <si>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</si>
  <si>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</si>
  <si>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</si>
  <si>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</si>
  <si>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</si>
  <si>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</si>
  <si>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</si>
  <si>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</si>
  <si>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</si>
  <si>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</si>
  <si>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</si>
  <si>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</si>
  <si>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</si>
  <si>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</si>
  <si>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</si>
  <si>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</si>
  <si>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</si>
  <si>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</si>
  <si>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</si>
  <si>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</si>
  <si>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</si>
  <si>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</si>
  <si>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</si>
  <si>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</si>
  <si>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</si>
  <si>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</si>
  <si>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</si>
  <si>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</si>
  <si>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</si>
  <si>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</si>
  <si>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</si>
  <si>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</si>
  <si>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</si>
  <si>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</si>
  <si>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</si>
  <si>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</si>
  <si>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</si>
  <si>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</si>
  <si>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</si>
  <si>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</si>
  <si>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</si>
  <si>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</si>
  <si>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</si>
  <si>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</si>
  <si>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</si>
  <si>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</si>
  <si>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</si>
  <si>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</si>
  <si>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</si>
  <si>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</si>
  <si>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</si>
  <si>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</si>
  <si>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</si>
  <si>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</si>
  <si>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</si>
  <si>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</si>
  <si>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</si>
  <si>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</si>
  <si>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</si>
  <si>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</si>
  <si>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</si>
  <si>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</si>
  <si>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</si>
  <si>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</si>
  <si>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</si>
  <si>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</si>
  <si>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</si>
  <si>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</si>
  <si>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</si>
  <si>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</si>
  <si>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</si>
  <si>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</si>
  <si>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</si>
  <si>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</si>
  <si>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</si>
  <si>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</si>
  <si>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</si>
  <si>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</si>
  <si>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</si>
  <si>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</si>
  <si>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</si>
  <si>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</si>
  <si>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</si>
  <si>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</si>
  <si>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</si>
  <si>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</si>
  <si>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</si>
  <si>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</si>
  <si>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</si>
  <si>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</si>
  <si>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</si>
  <si>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</si>
  <si>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</si>
  <si>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</si>
  <si>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</si>
  <si>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</si>
  <si>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</si>
  <si>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</si>
  <si>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</si>
  <si>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</si>
  <si>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</si>
  <si>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</si>
  <si>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</si>
  <si>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</si>
  <si>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</si>
  <si>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</si>
  <si>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</si>
  <si>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</si>
  <si>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</si>
  <si>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</si>
  <si>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</si>
  <si>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</si>
  <si>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</si>
  <si>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</si>
  <si>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</si>
  <si>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</si>
  <si>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</si>
  <si>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</si>
  <si>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</si>
  <si>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</si>
  <si>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</si>
  <si>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</si>
  <si>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</si>
  <si>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</si>
  <si>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</si>
  <si>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</si>
  <si>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</si>
  <si>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</si>
  <si>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</si>
  <si>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</si>
  <si>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</si>
  <si>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</si>
  <si>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</si>
  <si>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</si>
  <si>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</si>
  <si>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</si>
  <si>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</si>
  <si>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</si>
  <si>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</si>
  <si>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</si>
  <si>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</si>
  <si>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</si>
  <si>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</si>
  <si>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</si>
  <si>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</si>
  <si>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</si>
  <si>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</si>
  <si>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</si>
  <si>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</si>
  <si>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</si>
  <si>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</si>
  <si>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</si>
  <si>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</si>
  <si>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</si>
  <si>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</si>
  <si>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</si>
  <si>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</si>
  <si>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</si>
  <si>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</si>
  <si>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</si>
  <si>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</si>
  <si>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</si>
  <si>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</si>
  <si>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</si>
  <si>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</si>
  <si>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</si>
  <si>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</si>
  <si>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</si>
  <si>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</si>
  <si>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</si>
  <si>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</si>
  <si>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</si>
  <si>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</si>
  <si>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</si>
  <si>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</si>
  <si>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</si>
  <si>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</si>
  <si>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</si>
  <si>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</si>
  <si>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</si>
  <si>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</si>
  <si>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</si>
  <si>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</si>
  <si>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</si>
  <si>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</si>
  <si>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</si>
  <si>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</si>
  <si>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</si>
  <si>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</si>
  <si>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</si>
  <si>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</si>
  <si>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</si>
  <si>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</si>
  <si>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</si>
  <si>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</si>
  <si>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</si>
  <si>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</si>
  <si>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</si>
  <si>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</si>
  <si>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</si>
  <si>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</si>
  <si>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</si>
  <si>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</si>
  <si>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</si>
  <si>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</si>
  <si>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</si>
  <si>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</si>
  <si>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</si>
  <si>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</si>
  <si>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</si>
  <si>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</si>
  <si>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</si>
  <si>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</si>
  <si>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</si>
  <si>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</si>
  <si>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</si>
  <si>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</si>
  <si>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</si>
  <si>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</si>
  <si>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</si>
  <si>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</si>
  <si>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</si>
  <si>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</si>
  <si>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</si>
  <si>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</si>
  <si>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</si>
  <si>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</si>
  <si>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</si>
  <si>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</si>
  <si>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</si>
  <si>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</si>
  <si>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</si>
  <si>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</si>
  <si>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</si>
  <si>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</si>
  <si>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</si>
  <si>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</si>
  <si>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</si>
  <si>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</si>
  <si>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</si>
  <si>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</si>
  <si>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</si>
  <si>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</si>
  <si>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</si>
  <si>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</si>
  <si>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</si>
  <si>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</si>
  <si>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</si>
  <si>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</si>
  <si>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</si>
  <si>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</si>
  <si>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</si>
  <si>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</si>
  <si>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</si>
  <si>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</si>
  <si>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</si>
  <si>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</si>
  <si>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</si>
  <si>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</si>
  <si>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</si>
  <si>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</si>
  <si>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</si>
  <si>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</si>
  <si>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</si>
  <si>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</si>
  <si>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</si>
  <si>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</si>
  <si>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</si>
  <si>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</si>
  <si>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</si>
  <si>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</si>
  <si>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</si>
  <si>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</si>
  <si>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</si>
  <si>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</si>
  <si>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</si>
  <si>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</si>
  <si>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</si>
  <si>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</si>
  <si>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</si>
  <si>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</si>
  <si>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</si>
  <si>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</si>
  <si>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</si>
  <si>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</si>
  <si>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</si>
  <si>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</si>
  <si>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</si>
  <si>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</si>
  <si>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</si>
  <si>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</si>
  <si>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</si>
  <si>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</si>
  <si>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</si>
  <si>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</si>
  <si>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</si>
  <si>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</si>
  <si>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</si>
  <si>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</si>
  <si>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</si>
  <si>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</si>
  <si>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</si>
  <si>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</si>
  <si>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</si>
  <si>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</si>
  <si>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</si>
  <si>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</si>
  <si>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</si>
  <si>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</si>
  <si>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</si>
  <si>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</si>
  <si>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</si>
  <si>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</si>
  <si>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</si>
  <si>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</si>
  <si>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</si>
  <si>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</si>
  <si>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</si>
  <si>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</si>
  <si>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</si>
  <si>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</si>
  <si>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</si>
  <si>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</si>
  <si>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</si>
  <si>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</si>
  <si>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</si>
  <si>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</si>
  <si>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</si>
  <si>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</si>
  <si>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</si>
  <si>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</si>
  <si>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</si>
  <si>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</si>
  <si>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</si>
  <si>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</si>
  <si>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</si>
  <si>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</si>
  <si>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</si>
  <si>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</si>
  <si>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</si>
  <si>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</si>
  <si>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</si>
  <si>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</si>
  <si>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</si>
  <si>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</si>
  <si>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</si>
  <si>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</si>
  <si>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</si>
  <si>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</si>
  <si>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</si>
  <si>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</si>
  <si>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</si>
  <si>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</si>
  <si>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</si>
  <si>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</si>
  <si>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</si>
  <si>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</si>
  <si>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</si>
  <si>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</si>
  <si>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</si>
  <si>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</si>
  <si>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</si>
  <si>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</si>
  <si>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</si>
  <si>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</si>
  <si>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</si>
  <si>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</si>
  <si>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</si>
  <si>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</si>
  <si>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</si>
  <si>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</si>
  <si>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</si>
  <si>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</si>
  <si>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</si>
  <si>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</si>
  <si>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</si>
  <si>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</si>
  <si>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</si>
  <si>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</si>
  <si>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</si>
  <si>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</si>
  <si>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</si>
  <si>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</si>
  <si>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</si>
  <si>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</si>
  <si>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</si>
  <si>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</si>
  <si>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</si>
  <si>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</si>
  <si>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</si>
  <si>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</si>
  <si>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</si>
  <si>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</si>
  <si>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</si>
  <si>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</si>
  <si>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</si>
  <si>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</si>
  <si>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</si>
  <si>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</si>
  <si>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</si>
  <si>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</si>
  <si>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</si>
  <si>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</si>
  <si>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</si>
  <si>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</si>
  <si>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</si>
  <si>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</si>
  <si>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</si>
  <si>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</si>
  <si>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</si>
  <si>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</si>
  <si>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</si>
  <si>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</si>
  <si>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</si>
  <si>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</si>
  <si>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</si>
  <si>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</si>
  <si>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</si>
  <si>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</si>
  <si>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</si>
  <si>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</si>
  <si>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</si>
  <si>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</si>
  <si>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</si>
  <si>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</si>
  <si>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</si>
  <si>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</si>
  <si>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</si>
  <si>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</si>
  <si>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</si>
  <si>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</si>
  <si>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</si>
  <si>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</si>
  <si>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</si>
  <si>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</si>
  <si>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</si>
  <si>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</si>
  <si>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</si>
  <si>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</si>
  <si>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</si>
  <si>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</si>
  <si>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</si>
  <si>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</si>
  <si>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</si>
  <si>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</si>
  <si>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</si>
  <si>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</si>
  <si>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</si>
  <si>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</si>
  <si>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</si>
  <si>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</si>
  <si>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</si>
  <si>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</si>
  <si>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</si>
  <si>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</si>
  <si>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</si>
  <si>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</si>
  <si>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</si>
  <si>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</si>
  <si>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</si>
  <si>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</si>
  <si>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</si>
  <si>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</si>
  <si>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</si>
  <si>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</si>
  <si>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</si>
  <si>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</si>
  <si>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</si>
  <si>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</si>
  <si>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</si>
  <si>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</si>
  <si>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</si>
  <si>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</si>
  <si>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</si>
  <si>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</si>
  <si>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</si>
  <si>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</si>
  <si>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</si>
  <si>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</si>
  <si>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</si>
  <si>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</si>
  <si>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</si>
  <si>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</si>
  <si>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</si>
  <si>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</si>
  <si>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</si>
  <si>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</si>
  <si>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</si>
  <si>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</si>
  <si>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</si>
  <si>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</si>
  <si>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</si>
  <si>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</si>
  <si>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</si>
  <si>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</si>
  <si>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</si>
  <si>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</si>
  <si>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</si>
  <si>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</si>
  <si>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</si>
  <si>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</si>
  <si>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</si>
  <si>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</si>
  <si>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</si>
  <si>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</si>
  <si>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</si>
  <si>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</si>
  <si>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</si>
  <si>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</si>
  <si>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</si>
  <si>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</si>
  <si>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</si>
  <si>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</si>
  <si>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</si>
  <si>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</si>
  <si>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</si>
  <si>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</si>
  <si>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</si>
  <si>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</si>
  <si>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</si>
  <si>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</si>
  <si>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</si>
  <si>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</si>
  <si>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</si>
  <si>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</si>
  <si>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</si>
  <si>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</si>
  <si>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</si>
  <si>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</si>
  <si>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</si>
  <si>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</si>
  <si>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</si>
  <si>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</si>
  <si>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</si>
  <si>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</si>
  <si>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</si>
  <si>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</si>
  <si>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</si>
  <si>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</si>
  <si>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</si>
  <si>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</si>
  <si>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</si>
  <si>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</si>
  <si>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</si>
  <si>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</si>
  <si>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</si>
  <si>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</si>
  <si>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</si>
  <si>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</si>
  <si>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</si>
  <si>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</si>
  <si>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</si>
  <si>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</si>
  <si>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</si>
  <si>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</si>
  <si>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</si>
  <si>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</si>
  <si>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</si>
  <si>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</si>
  <si>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</si>
  <si>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</si>
  <si>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</si>
  <si>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</si>
  <si>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</si>
  <si>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</si>
  <si>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</si>
  <si>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</si>
  <si>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</si>
  <si>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</si>
  <si>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</si>
  <si>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</si>
  <si>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</si>
  <si>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</si>
  <si>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</si>
  <si>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</si>
  <si>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</si>
  <si>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</si>
  <si>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</si>
  <si>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</si>
  <si>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</si>
  <si>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</si>
  <si>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</si>
  <si>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</si>
  <si>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</si>
  <si>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</si>
  <si>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</si>
  <si>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</si>
  <si>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</si>
  <si>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</si>
  <si>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</si>
  <si>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</si>
  <si>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</si>
  <si>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</si>
  <si>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</si>
  <si>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</si>
  <si>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</si>
  <si>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</si>
  <si>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</si>
  <si>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</si>
  <si>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</si>
  <si>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</si>
  <si>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</si>
  <si>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</si>
  <si>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</si>
  <si>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</si>
  <si>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</si>
  <si>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</si>
  <si>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</si>
  <si>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</si>
  <si>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</si>
  <si>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</si>
  <si>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</si>
  <si>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</si>
  <si>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</si>
  <si>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</si>
  <si>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</si>
  <si>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</si>
  <si>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</si>
  <si>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</si>
  <si>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</si>
  <si>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</si>
  <si>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</si>
  <si>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</si>
  <si>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</si>
  <si>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</si>
  <si>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</si>
  <si>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</si>
  <si>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</si>
  <si>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</si>
  <si>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</si>
  <si>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</si>
  <si>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</si>
  <si>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</si>
  <si>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</si>
  <si>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</si>
  <si>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</si>
  <si>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</si>
  <si>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</si>
  <si>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</si>
  <si>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</si>
  <si>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</si>
  <si>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</si>
  <si>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</si>
  <si>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</si>
  <si>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</si>
  <si>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</si>
  <si>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</si>
  <si>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</si>
  <si>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</si>
  <si>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</si>
  <si>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</si>
  <si>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</si>
  <si>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</si>
  <si>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</si>
  <si>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</si>
  <si>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</si>
  <si>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</si>
  <si>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</si>
  <si>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</si>
  <si>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</si>
  <si>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</si>
  <si>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</si>
  <si>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</si>
  <si>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</si>
  <si>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</si>
  <si>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</si>
  <si>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</si>
  <si>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</si>
  <si>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</si>
  <si>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</si>
  <si>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</si>
  <si>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</si>
  <si>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</si>
  <si>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</si>
  <si>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</si>
  <si>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</si>
  <si>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</si>
  <si>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</si>
  <si>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</si>
  <si>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</si>
  <si>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</si>
  <si>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</si>
  <si>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</si>
  <si>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</si>
  <si>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</si>
  <si>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</si>
  <si>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</si>
  <si>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</si>
  <si>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</si>
  <si>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</si>
  <si>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</si>
  <si>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</si>
  <si>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</si>
  <si>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</si>
  <si>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</si>
  <si>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</si>
  <si>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</si>
  <si>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</si>
  <si>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</si>
  <si>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</si>
  <si>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</si>
  <si>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</si>
  <si>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</si>
  <si>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</si>
  <si>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</si>
  <si>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</si>
  <si>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</si>
  <si>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</si>
  <si>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</si>
  <si>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</si>
  <si>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</si>
  <si>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</si>
  <si>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</si>
  <si>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</si>
  <si>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</si>
  <si>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</si>
  <si>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</si>
  <si>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</si>
  <si>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</si>
  <si>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</si>
  <si>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</si>
  <si>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</si>
  <si>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</si>
  <si>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</si>
  <si>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</si>
  <si>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</si>
  <si>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</si>
  <si>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</si>
  <si>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</si>
  <si>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</si>
  <si>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</si>
  <si>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</si>
  <si>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</si>
  <si>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</si>
  <si>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</si>
  <si>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</si>
  <si>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</si>
  <si>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</si>
  <si>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</si>
  <si>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</si>
  <si>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</si>
  <si>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</si>
  <si>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</si>
  <si>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</si>
  <si>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</si>
  <si>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</si>
  <si>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</si>
  <si>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</si>
  <si>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</si>
  <si>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</si>
  <si>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</si>
  <si>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</si>
  <si>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</si>
  <si>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</si>
  <si>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</si>
  <si>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</si>
  <si>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</si>
  <si>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</si>
  <si>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</si>
  <si>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</si>
  <si>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</si>
  <si>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</si>
  <si>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</si>
  <si>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</si>
  <si>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</si>
  <si>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</si>
  <si>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</si>
  <si>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</si>
  <si>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</si>
  <si>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</si>
  <si>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</si>
  <si>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</si>
  <si>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</si>
  <si>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</si>
  <si>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</si>
  <si>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</si>
  <si>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</si>
  <si>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</si>
  <si>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</si>
  <si>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</si>
  <si>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</si>
  <si>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</si>
  <si>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</si>
  <si>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</si>
  <si>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</si>
  <si>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</si>
  <si>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</si>
  <si>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</si>
  <si>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</si>
  <si>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</si>
  <si>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</si>
  <si>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</si>
  <si>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</si>
  <si>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</si>
  <si>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</si>
  <si>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</si>
  <si>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</si>
  <si>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</si>
  <si>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</si>
  <si>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</si>
  <si>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</si>
  <si>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</si>
  <si>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</si>
  <si>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</si>
  <si>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</si>
  <si>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</si>
  <si>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</si>
  <si>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</si>
  <si>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</si>
  <si>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</si>
  <si>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</si>
  <si>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</si>
  <si>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</si>
  <si>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</si>
  <si>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</si>
  <si>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</si>
  <si>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</si>
  <si>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</si>
  <si>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</si>
  <si>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</si>
  <si>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</si>
  <si>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</si>
  <si>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</si>
  <si>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</si>
  <si>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</si>
  <si>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</si>
  <si>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</si>
  <si>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</si>
  <si>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</si>
  <si>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</si>
  <si>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</si>
  <si>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</si>
  <si>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</si>
  <si>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</si>
  <si>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</si>
  <si>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</si>
  <si>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</si>
  <si>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</si>
  <si>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</si>
  <si>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</si>
  <si>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</si>
  <si>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</si>
  <si>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</si>
  <si>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</si>
  <si>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</si>
  <si>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</si>
  <si>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</si>
  <si>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</si>
  <si>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</si>
  <si>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</si>
  <si>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</si>
  <si>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</si>
  <si>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</si>
  <si>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</si>
  <si>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</si>
  <si>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</si>
  <si>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</si>
  <si>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</si>
  <si>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</si>
  <si>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</si>
  <si>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</si>
  <si>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</si>
  <si>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</si>
  <si>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</si>
  <si>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</si>
  <si>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</si>
  <si>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</si>
  <si>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</si>
  <si>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</si>
  <si>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</si>
  <si>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</si>
  <si>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</si>
  <si>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</si>
  <si>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</si>
  <si>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</si>
  <si>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</si>
  <si>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</si>
  <si>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</si>
  <si>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</si>
  <si>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</si>
  <si>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</si>
  <si>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</si>
  <si>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</si>
  <si>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</si>
  <si>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</si>
  <si>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</si>
  <si>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</si>
  <si>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</si>
  <si>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</si>
  <si>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</si>
  <si>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</si>
  <si>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</si>
  <si>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</si>
  <si>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</si>
  <si>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</si>
  <si>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</si>
  <si>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</si>
  <si>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</si>
  <si>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</si>
  <si>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</si>
  <si>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</si>
  <si>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</si>
  <si>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</si>
  <si>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</si>
  <si>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</si>
  <si>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</si>
  <si>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</si>
  <si>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</si>
  <si>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</si>
  <si>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</si>
  <si>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</si>
  <si>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</si>
  <si>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</si>
  <si>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</si>
  <si>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</si>
  <si>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</si>
  <si>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</si>
  <si>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</si>
  <si>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</si>
  <si>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</si>
  <si>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</si>
  <si>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</si>
  <si>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</si>
  <si>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</si>
  <si>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</si>
  <si>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</si>
  <si>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</si>
  <si>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</si>
  <si>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</si>
  <si>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</si>
  <si>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</si>
  <si>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</si>
  <si>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</si>
  <si>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</si>
  <si>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</si>
  <si>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</si>
  <si>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</si>
  <si>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</si>
  <si>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</si>
  <si>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</si>
  <si>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</si>
  <si>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</si>
  <si>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</si>
  <si>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</si>
  <si>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</si>
  <si>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</si>
  <si>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</si>
  <si>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</si>
  <si>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</si>
  <si>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</si>
  <si>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</si>
  <si>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</si>
  <si>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</si>
  <si>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</si>
  <si>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</si>
  <si>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</si>
  <si>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</si>
  <si>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</si>
  <si>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</si>
  <si>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</si>
  <si>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</si>
  <si>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</si>
  <si>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</si>
  <si>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</si>
  <si>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</si>
  <si>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</si>
  <si>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</si>
  <si>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</si>
  <si>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</si>
  <si>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</si>
  <si>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</si>
  <si>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</si>
  <si>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</si>
  <si>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</si>
  <si>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</si>
  <si>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</si>
  <si>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</si>
  <si>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</si>
  <si>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</si>
  <si>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</si>
  <si>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</si>
  <si>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</si>
  <si>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</si>
  <si>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</si>
  <si>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</si>
  <si>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</si>
  <si>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</si>
  <si>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</si>
  <si>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</si>
  <si>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</si>
  <si>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</si>
  <si>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</si>
  <si>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</si>
  <si>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</si>
  <si>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</si>
  <si>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</si>
  <si>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</si>
  <si>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</si>
  <si>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</si>
  <si>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</si>
  <si>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</si>
  <si>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</si>
  <si>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</si>
  <si>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</si>
  <si>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</si>
  <si>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</si>
  <si>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</si>
  <si>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</si>
  <si>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</si>
  <si>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</si>
  <si>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</si>
  <si>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</si>
  <si>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</si>
  <si>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</si>
  <si>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</si>
  <si>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</si>
  <si>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</si>
  <si>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</si>
  <si>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</si>
  <si>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</si>
  <si>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</si>
  <si>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</si>
  <si>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</si>
  <si>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</si>
  <si>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</si>
  <si>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</si>
  <si>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</si>
  <si>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</si>
  <si>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</si>
  <si>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</si>
  <si>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</si>
  <si>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</si>
  <si>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</si>
  <si>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</si>
  <si>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</si>
  <si>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</si>
  <si>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</si>
  <si>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</si>
  <si>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</si>
  <si>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</si>
  <si>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</si>
  <si>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</si>
  <si>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</si>
  <si>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</si>
  <si>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</si>
  <si>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</si>
  <si>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</si>
  <si>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</si>
  <si>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</si>
  <si>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</si>
  <si>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</si>
  <si>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</si>
  <si>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</si>
  <si>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</si>
  <si>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</si>
  <si>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</si>
  <si>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</si>
  <si>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</si>
  <si>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</si>
  <si>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</si>
  <si>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</si>
  <si>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</si>
  <si>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</si>
  <si>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</si>
  <si>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</si>
  <si>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</si>
  <si>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</si>
  <si>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</si>
  <si>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</si>
  <si>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</si>
  <si>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</si>
  <si>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</si>
  <si>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</si>
  <si>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</si>
  <si>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</si>
  <si>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</si>
  <si>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</si>
  <si>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</si>
  <si>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</si>
  <si>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</si>
  <si>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</si>
  <si>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</si>
  <si>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</si>
  <si>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</si>
  <si>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</si>
  <si>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</si>
  <si>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</si>
  <si>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</si>
  <si>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</si>
  <si>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</si>
  <si>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</si>
  <si>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</si>
  <si>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</si>
  <si>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</si>
  <si>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</si>
  <si>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</si>
  <si>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</si>
  <si>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</si>
  <si>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</si>
  <si>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</si>
  <si>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</si>
  <si>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</si>
  <si>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</si>
  <si>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</si>
  <si>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</si>
  <si>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</si>
  <si>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</si>
  <si>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</si>
  <si>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</si>
  <si>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</si>
  <si>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</si>
  <si>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</si>
  <si>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</si>
  <si>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</si>
  <si>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</si>
  <si>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</si>
  <si>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</si>
  <si>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</si>
  <si>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</si>
  <si>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</si>
  <si>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</si>
  <si>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</si>
  <si>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</si>
  <si>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</si>
  <si>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</si>
  <si>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</si>
  <si>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</si>
  <si>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</si>
  <si>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</si>
  <si>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</si>
  <si>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</si>
  <si>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</si>
  <si>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</si>
  <si>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</si>
  <si>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</si>
  <si>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</si>
  <si>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</si>
  <si>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</si>
  <si>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</si>
  <si>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</si>
  <si>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</si>
  <si>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</si>
  <si>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</si>
  <si>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</si>
  <si>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</si>
  <si>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</si>
  <si>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</si>
  <si>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</si>
  <si>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</si>
  <si>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</si>
  <si>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</si>
  <si>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</si>
  <si>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</si>
  <si>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</si>
  <si>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</si>
  <si>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</si>
  <si>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</si>
  <si>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</si>
  <si>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</si>
  <si>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</si>
  <si>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</si>
  <si>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</si>
  <si>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</si>
  <si>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</si>
  <si>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</si>
  <si>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</si>
  <si>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</si>
  <si>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</si>
  <si>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</si>
  <si>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</si>
  <si>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</si>
  <si>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</si>
  <si>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</si>
  <si>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</si>
  <si>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</si>
  <si>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</si>
  <si>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</si>
  <si>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</si>
  <si>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</si>
  <si>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</si>
  <si>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</si>
  <si>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</si>
  <si>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</si>
  <si>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</si>
  <si>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</si>
  <si>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</si>
  <si>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</si>
  <si>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</si>
  <si>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</si>
  <si>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</si>
  <si>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</si>
  <si>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</si>
  <si>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</si>
  <si>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</si>
  <si>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</si>
  <si>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</si>
  <si>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</si>
  <si>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</si>
  <si>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</si>
  <si>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</si>
  <si>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</si>
  <si>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</si>
  <si>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</si>
  <si>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</si>
  <si>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</si>
  <si>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</si>
  <si>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</si>
  <si>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</si>
  <si>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</si>
  <si>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</si>
  <si>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</si>
  <si>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</si>
  <si>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</si>
  <si>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</si>
  <si>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</si>
  <si>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</si>
  <si>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</si>
  <si>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</si>
  <si>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</si>
  <si>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</si>
  <si>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</si>
  <si>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</si>
  <si>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</si>
  <si>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</si>
  <si>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</si>
  <si>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</si>
  <si>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</si>
  <si>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</si>
  <si>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</si>
  <si>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</si>
  <si>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</si>
  <si>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</si>
  <si>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</si>
  <si>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</si>
  <si>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</si>
  <si>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</si>
  <si>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</si>
  <si>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</si>
  <si>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</si>
  <si>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</si>
  <si>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</si>
  <si>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</si>
  <si>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</si>
  <si>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</si>
  <si>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</si>
  <si>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</si>
  <si>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</si>
  <si>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</si>
  <si>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</si>
  <si>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</si>
  <si>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</si>
  <si>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</si>
  <si>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</si>
  <si>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</si>
  <si>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</si>
  <si>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</si>
  <si>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</si>
  <si>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</si>
  <si>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</si>
  <si>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</si>
  <si>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</si>
  <si>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</si>
  <si>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</si>
  <si>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</si>
  <si>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</si>
  <si>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</si>
  <si>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</si>
  <si>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</si>
  <si>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</si>
  <si>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</si>
  <si>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</si>
  <si>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</si>
  <si>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</si>
  <si>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</si>
  <si>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</si>
  <si>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</si>
  <si>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</si>
  <si>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</si>
  <si>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</si>
  <si>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</si>
  <si>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</si>
  <si>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</si>
  <si>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</si>
  <si>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</si>
  <si>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</si>
  <si>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</si>
  <si>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</si>
  <si>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</si>
  <si>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</si>
  <si>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</si>
  <si>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</si>
  <si>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</si>
  <si>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</si>
  <si>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</si>
  <si>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</si>
  <si>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</si>
  <si>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</si>
  <si>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</si>
  <si>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</si>
  <si>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</si>
  <si>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</si>
  <si>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</si>
  <si>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</si>
  <si>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</si>
  <si>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</si>
  <si>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</si>
  <si>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</si>
  <si>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</si>
  <si>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</si>
  <si>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</si>
  <si>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</si>
  <si>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</si>
  <si>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</si>
  <si>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</si>
  <si>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</si>
  <si>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</si>
  <si>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</si>
  <si>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</si>
  <si>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</si>
  <si>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</si>
  <si>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</si>
  <si>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</si>
  <si>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</si>
  <si>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</si>
  <si>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</si>
  <si>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</si>
  <si>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</si>
  <si>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</si>
  <si>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</si>
  <si>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</si>
  <si>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</si>
  <si>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</si>
  <si>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</si>
  <si>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</si>
  <si>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</si>
  <si>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</si>
  <si>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</si>
  <si>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</si>
  <si>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</si>
  <si>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</si>
  <si>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</si>
  <si>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</si>
  <si>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</si>
  <si>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</si>
  <si>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</si>
  <si>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</si>
  <si>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</si>
  <si>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</si>
  <si>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</si>
  <si>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</si>
  <si>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</si>
  <si>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</si>
  <si>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</si>
  <si>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</si>
  <si>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</si>
  <si>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</si>
  <si>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</si>
  <si>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</si>
  <si>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</si>
  <si>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</si>
  <si>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</si>
  <si>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</si>
  <si>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</si>
  <si>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</si>
  <si>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</si>
  <si>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</si>
  <si>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</si>
  <si>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</si>
  <si>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</si>
  <si>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</si>
  <si>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</si>
  <si>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</si>
  <si>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</si>
  <si>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</si>
  <si>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</si>
  <si>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</si>
  <si>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</si>
  <si>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</si>
  <si>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</si>
  <si>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</si>
  <si>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</si>
  <si>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</si>
  <si>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</si>
  <si>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</si>
  <si>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</si>
  <si>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</si>
  <si>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</si>
  <si>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</si>
  <si>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</si>
  <si>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</si>
  <si>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</si>
  <si>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</si>
  <si>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</si>
  <si>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</si>
  <si>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</si>
  <si>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</si>
  <si>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</si>
  <si>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</si>
  <si>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</si>
  <si>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</si>
  <si>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</si>
  <si>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</si>
  <si>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</si>
  <si>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</si>
  <si>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</si>
  <si>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</si>
  <si>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</si>
  <si>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</si>
  <si>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</si>
  <si>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</si>
  <si>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</si>
  <si>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</si>
  <si>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</si>
  <si>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</si>
  <si>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</si>
  <si>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</si>
  <si>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</si>
  <si>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</si>
  <si>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</si>
  <si>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</si>
  <si>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</si>
  <si>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</si>
  <si>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</si>
  <si>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</si>
  <si>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</si>
  <si>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</si>
  <si>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</si>
  <si>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</si>
  <si>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</si>
  <si>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</si>
  <si>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</si>
  <si>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</si>
  <si>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</si>
  <si>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</si>
  <si>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</si>
  <si>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</si>
  <si>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</si>
  <si>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</si>
  <si>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</si>
  <si>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</si>
  <si>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</si>
  <si>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</si>
  <si>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</si>
  <si>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</si>
  <si>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</si>
  <si>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</si>
  <si>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</si>
  <si>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</si>
  <si>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</si>
  <si>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</si>
  <si>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</si>
  <si>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</si>
  <si>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</si>
  <si>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</si>
  <si>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</si>
  <si>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</si>
  <si>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</si>
  <si>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</si>
  <si>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</si>
  <si>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</si>
  <si>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</si>
  <si>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</si>
  <si>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</si>
  <si>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</si>
  <si>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</si>
  <si>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</si>
  <si>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</si>
  <si>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</si>
  <si>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</si>
  <si>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</si>
  <si>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</si>
  <si>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</si>
  <si>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</si>
  <si>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</si>
  <si>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</si>
  <si>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</si>
  <si>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</si>
  <si>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</si>
  <si>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</si>
  <si>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</si>
  <si>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</si>
  <si>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</si>
  <si>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</si>
  <si>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</si>
  <si>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</si>
  <si>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</si>
  <si>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</si>
  <si>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</si>
  <si>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</si>
  <si>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</si>
  <si>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</si>
  <si>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</si>
  <si>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</si>
  <si>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</si>
  <si>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</si>
  <si>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</si>
  <si>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</si>
  <si>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</si>
  <si>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</si>
  <si>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</si>
  <si>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</si>
  <si>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</si>
  <si>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</si>
  <si>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</si>
  <si>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</si>
  <si>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</si>
  <si>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</si>
  <si>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</si>
  <si>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</si>
  <si>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</si>
  <si>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</si>
  <si>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</si>
  <si>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</si>
  <si>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</si>
  <si>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</si>
  <si>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</si>
  <si>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</si>
  <si>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</si>
  <si>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</si>
  <si>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</si>
  <si>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</si>
  <si>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</si>
  <si>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</si>
  <si>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</si>
  <si>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</si>
  <si>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</si>
  <si>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</si>
  <si>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</si>
  <si>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</si>
  <si>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</si>
  <si>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</si>
  <si>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</si>
  <si>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</si>
  <si>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</si>
  <si>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</si>
  <si>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</si>
  <si>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</si>
  <si>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</si>
  <si>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</si>
  <si>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</si>
  <si>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</si>
  <si>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</si>
  <si>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</si>
  <si>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</si>
  <si>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</si>
  <si>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</si>
  <si>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</si>
  <si>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</si>
  <si>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</si>
  <si>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</si>
  <si>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</si>
  <si>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</si>
  <si>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</si>
  <si>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</si>
  <si>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</si>
  <si>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</si>
  <si>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</si>
  <si>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</si>
  <si>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</si>
  <si>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</si>
  <si>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</si>
  <si>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</si>
  <si>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</si>
  <si>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</si>
  <si>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</si>
  <si>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</si>
  <si>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</si>
  <si>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</si>
  <si>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</si>
  <si>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</si>
  <si>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</si>
  <si>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</si>
  <si>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</si>
  <si>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</si>
  <si>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</si>
  <si>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</si>
  <si>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</si>
  <si>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</si>
  <si>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</si>
  <si>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</si>
  <si>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</si>
  <si>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</si>
  <si>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</si>
  <si>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</si>
  <si>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</si>
  <si>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</si>
  <si>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</si>
  <si>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</si>
  <si>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</si>
  <si>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</si>
  <si>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</si>
  <si>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</si>
  <si>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</si>
  <si>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</si>
  <si>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</si>
  <si>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</si>
  <si>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</si>
  <si>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</si>
  <si>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</si>
  <si>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</si>
  <si>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</si>
  <si>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</si>
  <si>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</si>
  <si>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</si>
  <si>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</si>
  <si>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</si>
  <si>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</si>
  <si>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</si>
  <si>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</si>
  <si>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</si>
  <si>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</si>
  <si>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</si>
  <si>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</si>
  <si>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</si>
  <si>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</si>
  <si>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</si>
  <si>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</si>
  <si>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</si>
  <si>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</si>
  <si>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</si>
  <si>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</si>
  <si>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</si>
  <si>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</si>
  <si>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</si>
  <si>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</si>
  <si>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</si>
  <si>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</si>
  <si>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</si>
  <si>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</si>
  <si>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</si>
  <si>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</si>
  <si>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</si>
  <si>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</si>
  <si>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</si>
  <si>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</si>
  <si>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</si>
  <si>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</si>
  <si>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</si>
  <si>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</si>
  <si>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</si>
  <si>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</si>
  <si>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</si>
  <si>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</si>
  <si>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</si>
  <si>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</si>
  <si>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</si>
  <si>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</si>
  <si>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</si>
  <si>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</si>
  <si>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</si>
  <si>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</si>
  <si>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</si>
  <si>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</si>
  <si>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</si>
  <si>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</si>
  <si>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</si>
  <si>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</si>
  <si>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</si>
  <si>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</si>
  <si>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</si>
  <si>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</si>
  <si>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</si>
  <si>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</si>
  <si>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</si>
  <si>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</si>
  <si>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</si>
  <si>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</si>
  <si>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</si>
  <si>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</si>
  <si>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</si>
  <si>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</si>
  <si>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</si>
  <si>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</si>
  <si>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</si>
  <si>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</si>
  <si>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</si>
  <si>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</si>
  <si>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</si>
  <si>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</si>
  <si>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</si>
  <si>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</si>
  <si>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</si>
  <si>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</si>
  <si>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</si>
  <si>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</si>
  <si>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</si>
  <si>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</si>
  <si>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</si>
  <si>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</si>
  <si>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</si>
  <si>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</si>
  <si>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</si>
  <si>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</si>
  <si>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</si>
  <si>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</si>
  <si>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</si>
  <si>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</si>
  <si>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</si>
  <si>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</si>
  <si>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</si>
  <si>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</si>
  <si>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</si>
  <si>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</si>
  <si>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</si>
  <si>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</si>
  <si>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</si>
  <si>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</si>
  <si>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</si>
  <si>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</si>
  <si>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</si>
  <si>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</si>
  <si>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</si>
  <si>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</si>
  <si>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</si>
  <si>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</si>
  <si>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</si>
  <si>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</si>
  <si>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</si>
  <si>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</si>
  <si>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</si>
  <si>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</si>
  <si>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</si>
  <si>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</si>
  <si>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</si>
  <si>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</si>
  <si>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</si>
  <si>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</si>
  <si>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</si>
  <si>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</si>
  <si>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</si>
  <si>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</si>
  <si>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</si>
  <si>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</si>
  <si>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</si>
  <si>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</si>
  <si>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</si>
  <si>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</si>
  <si>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</si>
  <si>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</si>
  <si>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</si>
  <si>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</si>
  <si>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</si>
  <si>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</si>
  <si>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</si>
  <si>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</si>
  <si>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</si>
  <si>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</si>
  <si>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</si>
  <si>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</si>
  <si>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</si>
  <si>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</si>
  <si>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</si>
  <si>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</si>
  <si>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</si>
  <si>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</si>
  <si>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</si>
  <si>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</si>
  <si>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</si>
  <si>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</si>
  <si>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</si>
  <si>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</si>
  <si>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</si>
  <si>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</si>
  <si>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</si>
  <si>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</si>
  <si>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</si>
  <si>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</si>
  <si>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</si>
  <si>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</si>
  <si>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</si>
  <si>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</si>
  <si>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</si>
  <si>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</si>
  <si>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</si>
  <si>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</si>
  <si>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</si>
  <si>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</si>
  <si>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</si>
  <si>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</si>
  <si>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</si>
  <si>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</si>
  <si>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</si>
  <si>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</si>
  <si>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</si>
  <si>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</si>
  <si>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</si>
  <si>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</si>
  <si>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</si>
  <si>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</si>
  <si>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</si>
  <si>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</si>
  <si>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</si>
  <si>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</si>
  <si>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</si>
  <si>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</si>
  <si>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</si>
  <si>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</si>
  <si>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</si>
  <si>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</si>
  <si>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</si>
  <si>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</si>
  <si>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</si>
  <si>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</si>
  <si>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</si>
  <si>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</si>
  <si>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</si>
  <si>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</si>
  <si>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</si>
  <si>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</si>
  <si>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</si>
  <si>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</si>
  <si>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</si>
  <si>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</si>
  <si>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</si>
  <si>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</si>
  <si>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</si>
  <si>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</si>
  <si>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</si>
  <si>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</si>
  <si>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</si>
  <si>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</si>
  <si>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</si>
  <si>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</si>
  <si>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</si>
  <si>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</si>
  <si>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</si>
  <si>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</si>
  <si>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</si>
  <si>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</si>
  <si>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</si>
  <si>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</si>
  <si>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</si>
  <si>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</si>
  <si>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</si>
  <si>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</si>
  <si>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</si>
  <si>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</si>
  <si>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</si>
  <si>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</si>
  <si>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</si>
  <si>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</si>
  <si>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</si>
  <si>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</si>
  <si>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</si>
  <si>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</si>
  <si>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</si>
  <si>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</si>
  <si>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</si>
  <si>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</si>
  <si>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</si>
  <si>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</si>
  <si>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</si>
  <si>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</si>
  <si>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</si>
  <si>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</si>
  <si>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</si>
  <si>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</si>
  <si>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</si>
  <si>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</si>
  <si>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</si>
  <si>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</si>
  <si>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</si>
  <si>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</si>
  <si>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</si>
  <si>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</si>
  <si>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</si>
  <si>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</si>
  <si>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</si>
  <si>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</si>
  <si>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</si>
  <si>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</si>
  <si>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</si>
  <si>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</si>
  <si>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</si>
  <si>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</si>
  <si>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</si>
  <si>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</si>
  <si>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</si>
  <si>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</si>
  <si>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</si>
  <si>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</si>
  <si>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</si>
  <si>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</si>
  <si>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</si>
  <si>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</si>
  <si>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</si>
  <si>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</si>
  <si>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</si>
  <si>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</si>
  <si>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</si>
  <si>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</si>
  <si>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</si>
  <si>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</si>
  <si>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</si>
  <si>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</si>
  <si>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</si>
  <si>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</si>
  <si>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</si>
  <si>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</si>
  <si>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</si>
  <si>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</si>
  <si>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</si>
  <si>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</si>
  <si>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</si>
  <si>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</si>
  <si>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</si>
  <si>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</si>
  <si>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</si>
  <si>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</si>
  <si>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</si>
  <si>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</si>
  <si>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</si>
  <si>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</si>
  <si>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</si>
  <si>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</si>
  <si>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</si>
  <si>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</si>
  <si>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</si>
  <si>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</si>
  <si>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</si>
  <si>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</si>
  <si>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</si>
  <si>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</si>
  <si>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</si>
  <si>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</si>
  <si>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</si>
  <si>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</si>
  <si>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</si>
  <si>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</si>
  <si>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</si>
  <si>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</si>
  <si>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</si>
  <si>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</si>
  <si>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</si>
  <si>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</si>
  <si>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</si>
  <si>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</si>
  <si>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</si>
  <si>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</si>
  <si>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</si>
  <si>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</si>
  <si>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</si>
  <si>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</si>
  <si>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</si>
  <si>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</si>
  <si>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</si>
  <si>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</si>
  <si>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</si>
  <si>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</si>
  <si>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</si>
  <si>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</si>
  <si>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</si>
  <si>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</si>
  <si>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</si>
  <si>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</si>
  <si>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</si>
  <si>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</si>
  <si>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</si>
  <si>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</si>
  <si>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</si>
  <si>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</si>
  <si>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</si>
  <si>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</si>
  <si>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</si>
  <si>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</si>
  <si>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</si>
  <si>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</si>
  <si>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</si>
  <si>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</si>
  <si>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</si>
  <si>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</si>
  <si>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</si>
  <si>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</si>
  <si>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</si>
  <si>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</si>
  <si>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</si>
  <si>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</si>
  <si>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</si>
  <si>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</si>
  <si>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</si>
  <si>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</si>
  <si>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</si>
  <si>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</si>
  <si>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</si>
  <si>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</si>
  <si>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</si>
  <si>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</si>
  <si>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</si>
  <si>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</si>
  <si>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</si>
  <si>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</si>
  <si>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</si>
  <si>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</si>
  <si>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</si>
  <si>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</si>
  <si>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</si>
  <si>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</si>
  <si>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</si>
  <si>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</si>
  <si>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</si>
  <si>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</si>
  <si>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</si>
  <si>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</si>
  <si>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</si>
  <si>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</si>
  <si>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</si>
  <si>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</si>
  <si>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</si>
  <si>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</si>
  <si>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</si>
  <si>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</si>
  <si>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</si>
  <si>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</si>
  <si>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</si>
  <si>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</si>
  <si>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</si>
  <si>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</si>
  <si>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</si>
  <si>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</si>
  <si>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</si>
  <si>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</si>
  <si>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</si>
  <si>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</si>
  <si>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</si>
  <si>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</si>
  <si>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</si>
  <si>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</si>
  <si>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</si>
  <si>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</si>
  <si>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</si>
  <si>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</si>
  <si>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</si>
  <si>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</si>
  <si>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</si>
  <si>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</si>
  <si>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</si>
  <si>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</si>
  <si>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</si>
  <si>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</si>
  <si>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</si>
  <si>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</si>
  <si>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</si>
  <si>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</si>
  <si>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</si>
  <si>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</si>
  <si>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</si>
  <si>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</si>
  <si>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</si>
  <si>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</si>
  <si>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</si>
  <si>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</si>
  <si>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</si>
  <si>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</si>
  <si>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</si>
  <si>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</si>
  <si>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</si>
  <si>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</si>
  <si>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</si>
  <si>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</si>
  <si>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</si>
  <si>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</si>
  <si>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</si>
  <si>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</si>
  <si>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</si>
  <si>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</si>
  <si>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</si>
  <si>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</si>
  <si>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</si>
  <si>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</si>
  <si>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</si>
  <si>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</si>
  <si>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</si>
  <si>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</si>
  <si>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</si>
  <si>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</si>
  <si>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</si>
  <si>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</si>
  <si>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</si>
  <si>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</si>
  <si>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</si>
  <si>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</si>
  <si>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</si>
  <si>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</si>
  <si>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</si>
  <si>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</si>
  <si>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</si>
  <si>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</si>
  <si>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</si>
  <si>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</si>
  <si>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</si>
  <si>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</si>
  <si>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</si>
  <si>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</si>
  <si>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</si>
  <si>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</si>
  <si>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</si>
  <si>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</si>
  <si>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</si>
  <si>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</si>
  <si>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</si>
  <si>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</si>
  <si>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</si>
  <si>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</si>
  <si>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</si>
  <si>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</si>
  <si>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</si>
  <si>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</si>
  <si>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</si>
  <si>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</si>
  <si>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</si>
  <si>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</si>
  <si>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</si>
  <si>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</si>
  <si>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</si>
  <si>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</si>
  <si>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</si>
  <si>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</si>
  <si>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</si>
  <si>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</si>
  <si>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</si>
  <si>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</si>
  <si>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</si>
  <si>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</si>
  <si>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</si>
  <si>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</si>
  <si>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</si>
  <si>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</si>
  <si>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</si>
  <si>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</si>
  <si>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</si>
  <si>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</si>
  <si>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</si>
  <si>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</si>
  <si>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</si>
  <si>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</si>
  <si>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</si>
  <si>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</si>
  <si>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</si>
  <si>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</si>
  <si>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</si>
  <si>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</si>
  <si>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</si>
  <si>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</si>
  <si>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</si>
  <si>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</si>
  <si>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</si>
  <si>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</si>
  <si>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</si>
  <si>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</si>
  <si>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</si>
  <si>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</si>
  <si>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</si>
  <si>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</si>
  <si>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</si>
  <si>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</si>
  <si>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</si>
  <si>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</si>
  <si>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</si>
  <si>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</si>
  <si>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</si>
  <si>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</si>
  <si>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</si>
  <si>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</si>
  <si>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</si>
  <si>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</si>
  <si>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</si>
  <si>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</si>
  <si>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</si>
  <si>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</si>
  <si>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</si>
  <si>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</si>
  <si>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</si>
  <si>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</si>
  <si>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</si>
  <si>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</si>
  <si>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</si>
  <si>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</si>
  <si>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</si>
  <si>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</si>
  <si>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</si>
  <si>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</si>
  <si>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</si>
  <si>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</si>
  <si>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</si>
  <si>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</si>
  <si>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</si>
  <si>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</si>
  <si>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</si>
  <si>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</si>
  <si>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</si>
  <si>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</si>
  <si>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</si>
  <si>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</si>
  <si>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</si>
  <si>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</si>
  <si>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</si>
  <si>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</si>
  <si>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</si>
  <si>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</si>
  <si>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</si>
  <si>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</si>
  <si>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</si>
  <si>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</si>
  <si>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</si>
  <si>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</si>
  <si>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</si>
  <si>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</si>
  <si>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</si>
  <si>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</si>
  <si>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</si>
  <si>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</si>
  <si>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</si>
  <si>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</si>
  <si>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</si>
  <si>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</si>
  <si>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</si>
  <si>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</si>
  <si>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</si>
  <si>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</si>
  <si>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</si>
  <si>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</si>
  <si>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</si>
  <si>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</si>
  <si>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</si>
  <si>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</si>
  <si>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</si>
  <si>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</si>
  <si>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</si>
  <si>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</si>
  <si>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</si>
  <si>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</si>
  <si>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</si>
  <si>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</si>
  <si>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</si>
  <si>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</si>
  <si>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</si>
  <si>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</si>
  <si>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</si>
  <si>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</si>
  <si>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</si>
  <si>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</si>
  <si>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</si>
  <si>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</si>
  <si>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</si>
  <si>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</si>
  <si>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</si>
  <si>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</si>
  <si>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</si>
  <si>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</si>
  <si>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</si>
  <si>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</si>
  <si>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</si>
  <si>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</si>
  <si>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</si>
  <si>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</si>
  <si>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</si>
  <si>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</si>
  <si>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</si>
  <si>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</si>
  <si>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</si>
  <si>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</si>
  <si>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</si>
  <si>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</si>
  <si>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</si>
  <si>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</si>
  <si>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</si>
  <si>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</si>
  <si>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</si>
  <si>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</si>
  <si>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</si>
  <si>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</si>
  <si>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</si>
  <si>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</si>
  <si>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</si>
  <si>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</si>
  <si>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</si>
  <si>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</si>
  <si>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</si>
  <si>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</si>
  <si>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</si>
  <si>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</si>
  <si>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</si>
  <si>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</si>
  <si>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</si>
  <si>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</si>
  <si>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</si>
  <si>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</si>
  <si>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</si>
  <si>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</si>
  <si>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</si>
  <si>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</si>
  <si>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</si>
  <si>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</si>
  <si>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</si>
  <si>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</si>
  <si>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</si>
  <si>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</si>
  <si>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</si>
  <si>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</si>
  <si>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</si>
  <si>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</si>
  <si>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</si>
  <si>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</si>
  <si>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</si>
  <si>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</si>
  <si>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</si>
  <si>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</si>
  <si>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</si>
  <si>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</si>
  <si>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</si>
  <si>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</si>
  <si>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</si>
  <si>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</si>
  <si>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</si>
  <si>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</si>
  <si>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</si>
  <si>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</si>
  <si>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</si>
  <si>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</si>
  <si>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</si>
  <si>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</si>
  <si>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</si>
  <si>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</si>
  <si>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</si>
  <si>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</si>
  <si>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</si>
  <si>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</si>
  <si>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</si>
  <si>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</si>
  <si>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</si>
  <si>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</si>
  <si>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</si>
  <si>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</si>
  <si>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</si>
  <si>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</si>
  <si>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</si>
  <si>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</si>
  <si>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</si>
  <si>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</si>
  <si>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</si>
  <si>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</si>
  <si>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</si>
  <si>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</si>
  <si>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</si>
  <si>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</si>
  <si>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</si>
  <si>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</si>
  <si>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</si>
  <si>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</si>
  <si>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</si>
  <si>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</si>
  <si>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</si>
  <si>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</si>
  <si>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</si>
  <si>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</si>
  <si>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</si>
  <si>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</si>
  <si>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</si>
  <si>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</si>
  <si>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</si>
  <si>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</si>
  <si>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</si>
  <si>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</si>
  <si>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</si>
  <si>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</si>
  <si>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</si>
  <si>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</si>
  <si>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</si>
  <si>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</si>
  <si>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</si>
  <si>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</si>
  <si>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</si>
  <si>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</si>
  <si>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</si>
  <si>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</si>
  <si>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</si>
  <si>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</si>
  <si>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</si>
  <si>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</si>
  <si>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</si>
  <si>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</si>
  <si>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</si>
  <si>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</si>
  <si>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</si>
  <si>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</si>
  <si>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</si>
  <si>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</si>
  <si>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</si>
  <si>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</si>
  <si>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</si>
  <si>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</si>
  <si>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</si>
  <si>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</si>
  <si>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</si>
  <si>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</si>
  <si>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</si>
  <si>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</si>
  <si>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</si>
  <si>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</si>
  <si>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</si>
  <si>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</si>
  <si>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</si>
  <si>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</si>
  <si>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</si>
  <si>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</si>
  <si>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</si>
  <si>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</si>
  <si>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</si>
  <si>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</si>
  <si>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</si>
  <si>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</si>
  <si>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</si>
  <si>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</si>
  <si>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</si>
  <si>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</si>
  <si>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</si>
  <si>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</si>
  <si>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</si>
  <si>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</si>
  <si>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</si>
  <si>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</si>
  <si>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</si>
  <si>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</si>
  <si>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</si>
  <si>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</si>
  <si>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</si>
  <si>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</si>
  <si>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</si>
  <si>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</si>
  <si>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</si>
  <si>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</si>
  <si>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</si>
  <si>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</si>
  <si>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</si>
  <si>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</si>
  <si>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</si>
  <si>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</si>
  <si>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</si>
  <si>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</si>
  <si>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</si>
  <si>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</si>
  <si>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</si>
  <si>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</si>
  <si>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</si>
  <si>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</si>
  <si>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</si>
  <si>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</si>
  <si>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</si>
  <si>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</si>
  <si>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</si>
  <si>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</si>
  <si>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</si>
  <si>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</si>
  <si>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</si>
  <si>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</si>
  <si>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</si>
  <si>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</si>
  <si>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</si>
  <si>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</si>
  <si>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</si>
  <si>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</si>
  <si>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</si>
  <si>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</si>
  <si>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</si>
  <si>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</si>
  <si>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</si>
  <si>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</si>
  <si>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</si>
  <si>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</si>
  <si>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</si>
  <si>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</si>
  <si>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</si>
  <si>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</si>
  <si>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</si>
  <si>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</si>
  <si>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</si>
  <si>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</si>
  <si>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</si>
  <si>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</si>
  <si>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</si>
  <si>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</si>
  <si>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</si>
  <si>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</si>
  <si>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</si>
  <si>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</si>
  <si>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</si>
  <si>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</si>
  <si>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</si>
  <si>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</si>
  <si>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</si>
  <si>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</si>
  <si>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</si>
  <si>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</si>
  <si>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</si>
  <si>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</si>
  <si>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</si>
  <si>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</si>
  <si>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</si>
  <si>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</si>
  <si>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</si>
  <si>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</si>
  <si>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</si>
  <si>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</si>
  <si>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</si>
  <si>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</si>
  <si>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</si>
  <si>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</si>
  <si>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</si>
  <si>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</si>
  <si>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</si>
  <si>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</si>
  <si>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</si>
  <si>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</si>
  <si>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</si>
  <si>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</si>
  <si>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</si>
  <si>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</si>
  <si>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</si>
  <si>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</si>
  <si>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</si>
  <si>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</si>
  <si>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</si>
  <si>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</si>
  <si>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</si>
  <si>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</si>
  <si>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</si>
  <si>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</si>
  <si>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</si>
  <si>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</si>
  <si>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</si>
  <si>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</si>
  <si>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</si>
  <si>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</si>
  <si>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</si>
  <si>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</si>
  <si>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</si>
  <si>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</si>
  <si>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</si>
  <si>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</si>
  <si>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</si>
  <si>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</si>
  <si>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</si>
  <si>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</si>
  <si>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</si>
  <si>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</si>
  <si>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</si>
  <si>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</si>
  <si>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</si>
  <si>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</si>
  <si>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</si>
  <si>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</si>
  <si>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</si>
  <si>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</si>
  <si>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</si>
  <si>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</si>
  <si>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</si>
  <si>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</si>
  <si>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</si>
  <si>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</si>
  <si>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</si>
  <si>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</si>
  <si>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</si>
  <si>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</si>
  <si>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</si>
  <si>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</si>
  <si>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</si>
  <si>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</si>
  <si>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</si>
  <si>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</si>
  <si>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</si>
  <si>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</si>
  <si>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</si>
  <si>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</si>
  <si>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</si>
  <si>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</si>
  <si>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</si>
  <si>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</si>
  <si>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</si>
  <si>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</si>
  <si>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</si>
  <si>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</si>
  <si>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</si>
  <si>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</si>
  <si>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</si>
  <si>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</si>
  <si>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</si>
  <si>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</si>
  <si>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</si>
  <si>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</si>
  <si>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</si>
  <si>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</si>
  <si>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</si>
  <si>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</si>
  <si>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</si>
  <si>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</si>
  <si>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</si>
  <si>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</si>
  <si>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</si>
  <si>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</si>
  <si>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</si>
  <si>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</si>
  <si>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</si>
  <si>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</si>
  <si>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</si>
  <si>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</si>
  <si>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</si>
  <si>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</si>
  <si>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</si>
  <si>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</si>
  <si>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</si>
  <si>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</si>
  <si>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</si>
  <si>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</si>
  <si>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</si>
  <si>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</si>
  <si>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</si>
  <si>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</si>
  <si>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</si>
  <si>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</si>
  <si>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</si>
  <si>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</si>
  <si>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</si>
  <si>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</si>
  <si>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</si>
  <si>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</si>
  <si>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</si>
  <si>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</si>
  <si>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</si>
  <si>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</si>
  <si>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</si>
  <si>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</si>
  <si>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</si>
  <si>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</si>
  <si>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</si>
  <si>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</si>
  <si>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</si>
  <si>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</si>
  <si>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</si>
  <si>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</si>
  <si>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</si>
  <si>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</si>
  <si>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</si>
  <si>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</si>
  <si>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</si>
  <si>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</si>
  <si>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</si>
  <si>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</si>
  <si>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</si>
  <si>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</si>
  <si>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</si>
  <si>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</si>
  <si>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</si>
  <si>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</si>
  <si>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</si>
  <si>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</si>
  <si>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</si>
  <si>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</si>
  <si>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</si>
  <si>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</si>
  <si>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</si>
  <si>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</si>
  <si>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</si>
  <si>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</si>
  <si>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</si>
  <si>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</si>
  <si>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</si>
  <si>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</si>
  <si>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</si>
  <si>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</si>
  <si>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</si>
  <si>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</si>
  <si>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</si>
  <si>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</si>
  <si>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</si>
  <si>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</si>
  <si>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</si>
  <si>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</si>
  <si>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</si>
  <si>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</si>
  <si>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</si>
  <si>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</si>
  <si>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</si>
  <si>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</si>
  <si>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</si>
  <si>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</si>
  <si>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</si>
  <si>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</si>
  <si>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</si>
  <si>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</si>
  <si>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</si>
  <si>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</si>
  <si>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</si>
  <si>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</si>
  <si>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</si>
  <si>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</si>
  <si>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</si>
  <si>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</si>
  <si>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</si>
  <si>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</si>
  <si>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</si>
  <si>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</si>
  <si>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</si>
  <si>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</si>
  <si>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</si>
  <si>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</si>
  <si>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</si>
  <si>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</si>
  <si>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</si>
  <si>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</si>
  <si>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</si>
  <si>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</si>
  <si>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</si>
  <si>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</si>
  <si>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</si>
  <si>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</si>
  <si>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</si>
  <si>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</si>
  <si>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</si>
  <si>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</si>
  <si>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</si>
  <si>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</si>
  <si>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</si>
  <si>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</si>
  <si>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</si>
  <si>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</si>
  <si>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</si>
  <si>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</si>
  <si>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</si>
  <si>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</si>
  <si>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</si>
  <si>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</si>
  <si>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</si>
  <si>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</si>
  <si>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</si>
  <si>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</si>
  <si>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</si>
  <si>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</si>
  <si>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</si>
  <si>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</si>
  <si>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</si>
  <si>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</si>
  <si>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</si>
  <si>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</si>
  <si>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</si>
  <si>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</si>
  <si>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</si>
  <si>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</si>
  <si>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</si>
  <si>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</si>
  <si>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</si>
  <si>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</si>
  <si>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</si>
  <si>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</si>
  <si>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</si>
  <si>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</si>
  <si>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</si>
  <si>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</si>
  <si>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</si>
  <si>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</si>
  <si>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</si>
  <si>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</si>
  <si>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</si>
  <si>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</si>
  <si>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</si>
  <si>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</si>
  <si>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</si>
  <si>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</si>
  <si>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</si>
  <si>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</si>
  <si>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</si>
  <si>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</si>
  <si>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</si>
  <si>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</si>
  <si>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</si>
  <si>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</si>
  <si>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</si>
  <si>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</si>
  <si>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</si>
  <si>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</si>
  <si>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</si>
  <si>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</si>
  <si>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</si>
  <si>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</si>
  <si>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</si>
  <si>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</si>
  <si>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</si>
  <si>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</si>
  <si>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</si>
  <si>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</si>
  <si>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</si>
  <si>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</si>
  <si>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</si>
  <si>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</si>
  <si>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</si>
  <si>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</si>
  <si>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</si>
  <si>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</si>
  <si>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</si>
  <si>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</si>
  <si>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</si>
  <si>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</si>
  <si>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</si>
  <si>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</si>
  <si>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</si>
  <si>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</si>
  <si>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</si>
  <si>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</si>
  <si>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</si>
  <si>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</si>
  <si>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</si>
  <si>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</si>
  <si>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</si>
  <si>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</si>
  <si>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</si>
  <si>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</si>
  <si>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</si>
  <si>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</si>
  <si>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</si>
  <si>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</si>
  <si>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</si>
  <si>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</si>
  <si>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</si>
  <si>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</si>
  <si>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</si>
  <si>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</si>
  <si>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</si>
  <si>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</si>
  <si>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</si>
  <si>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</si>
  <si>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</si>
  <si>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</si>
  <si>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</si>
  <si>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</si>
  <si>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</si>
  <si>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</si>
  <si>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</si>
  <si>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</si>
  <si>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</si>
  <si>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</si>
  <si>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</si>
  <si>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</si>
  <si>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</si>
  <si>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</si>
  <si>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</si>
  <si>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</si>
  <si>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</si>
  <si>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</si>
  <si>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</si>
  <si>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</si>
  <si>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</si>
  <si>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</si>
  <si>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</si>
  <si>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</si>
  <si>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</si>
  <si>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</si>
  <si>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</si>
  <si>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</si>
  <si>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</si>
  <si>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</si>
  <si>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</si>
  <si>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</si>
  <si>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</si>
  <si>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</si>
  <si>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</si>
  <si>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</si>
  <si>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</si>
  <si>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</si>
  <si>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</si>
  <si>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</si>
  <si>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</si>
  <si>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</si>
  <si>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</si>
  <si>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</si>
  <si>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</si>
  <si>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</si>
  <si>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</si>
  <si>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</si>
  <si>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</si>
  <si>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</si>
  <si>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</si>
  <si>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</si>
  <si>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</si>
  <si>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</si>
  <si>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</si>
  <si>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</si>
  <si>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</si>
  <si>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</si>
  <si>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</si>
  <si>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</si>
  <si>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</si>
  <si>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</si>
  <si>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</si>
  <si>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</si>
  <si>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</si>
  <si>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</si>
  <si>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</si>
  <si>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</si>
  <si>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</si>
  <si>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</si>
  <si>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</si>
  <si>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</si>
  <si>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</si>
  <si>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</si>
  <si>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</si>
  <si>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</si>
  <si>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</si>
  <si>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</si>
  <si>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</si>
  <si>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</si>
  <si>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</si>
  <si>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</si>
  <si>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</si>
  <si>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</si>
  <si>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</si>
  <si>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</si>
  <si>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</si>
  <si>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</si>
  <si>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</si>
  <si>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</si>
  <si>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</si>
  <si>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</si>
  <si>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</si>
  <si>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</si>
  <si>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</si>
  <si>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</si>
  <si>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</si>
  <si>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</si>
  <si>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</si>
  <si>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</si>
  <si>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</si>
  <si>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</si>
  <si>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</si>
  <si>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</si>
  <si>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</si>
  <si>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</si>
  <si>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</si>
  <si>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</si>
  <si>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</si>
  <si>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</si>
  <si>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</si>
  <si>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</si>
  <si>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</si>
  <si>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</si>
  <si>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</si>
  <si>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</si>
  <si>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</si>
  <si>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</si>
  <si>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</si>
  <si>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</si>
  <si>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</si>
  <si>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</si>
  <si>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</si>
  <si>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</si>
  <si>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</si>
  <si>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</si>
  <si>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</si>
  <si>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</si>
  <si>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</si>
  <si>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</si>
  <si>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</si>
  <si>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</si>
  <si>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</si>
  <si>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</si>
  <si>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</si>
  <si>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</si>
  <si>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</si>
  <si>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</si>
  <si>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</si>
  <si>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</si>
  <si>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</si>
  <si>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</si>
  <si>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</si>
  <si>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</si>
  <si>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</si>
  <si>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</si>
  <si>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</si>
  <si>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</si>
  <si>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</si>
  <si>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</si>
  <si>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</si>
  <si>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</si>
  <si>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</si>
  <si>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</si>
  <si>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</si>
  <si>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</si>
  <si>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</si>
  <si>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</si>
  <si>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</si>
  <si>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</si>
  <si>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</si>
  <si>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</si>
  <si>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</si>
  <si>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</si>
  <si>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</si>
  <si>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</si>
  <si>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</si>
  <si>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</si>
  <si>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</si>
  <si>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</si>
  <si>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</si>
  <si>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</si>
  <si>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</si>
  <si>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</si>
  <si>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</si>
  <si>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</si>
  <si>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</si>
  <si>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</si>
  <si>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</si>
  <si>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</si>
  <si>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</si>
  <si>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</si>
  <si>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</si>
  <si>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</si>
  <si>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</si>
  <si>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</si>
  <si>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</si>
  <si>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</si>
  <si>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</si>
  <si>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</si>
  <si>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</si>
  <si>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</si>
  <si>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</si>
  <si>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</si>
  <si>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</si>
  <si>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</si>
  <si>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</si>
  <si>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</si>
  <si>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</si>
  <si>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</si>
  <si>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</si>
  <si>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</si>
  <si>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</si>
  <si>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</si>
  <si>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</si>
  <si>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</si>
  <si>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</si>
  <si>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</si>
  <si>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</si>
  <si>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</si>
  <si>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</si>
  <si>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</si>
  <si>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</si>
  <si>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</si>
  <si>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</si>
  <si>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</si>
  <si>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</si>
  <si>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</si>
  <si>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</si>
  <si>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</si>
  <si>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</si>
  <si>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</si>
  <si>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</si>
  <si>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</si>
  <si>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</si>
  <si>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</si>
  <si>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</si>
  <si>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</si>
  <si>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</si>
  <si>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</si>
  <si>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</si>
  <si>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</si>
  <si>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</si>
  <si>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</si>
  <si>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</si>
  <si>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</si>
  <si>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</si>
  <si>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</si>
  <si>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</si>
  <si>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</si>
  <si>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</si>
  <si>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</si>
  <si>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</si>
  <si>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</si>
  <si>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</si>
  <si>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</si>
  <si>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</si>
  <si>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</si>
  <si>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</si>
  <si>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</si>
  <si>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</si>
  <si>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</si>
  <si>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</si>
  <si>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</si>
  <si>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</si>
  <si>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</si>
  <si>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</si>
  <si>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</si>
  <si>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</si>
  <si>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</si>
  <si>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</si>
  <si>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</si>
  <si>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</si>
  <si>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</si>
  <si>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</si>
  <si>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</si>
  <si>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</si>
  <si>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</si>
  <si>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</si>
  <si>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</si>
  <si>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</si>
  <si>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</si>
  <si>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</si>
  <si>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</si>
  <si>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</si>
  <si>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</si>
  <si>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</si>
  <si>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</si>
  <si>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</si>
  <si>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</si>
  <si>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</si>
  <si>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</si>
  <si>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</si>
  <si>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</si>
  <si>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</si>
  <si>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</si>
  <si>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</si>
  <si>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</si>
  <si>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</si>
  <si>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</si>
  <si>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</si>
  <si>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</si>
  <si>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</si>
  <si>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</si>
  <si>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</si>
  <si>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</si>
  <si>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</si>
  <si>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</si>
  <si>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</si>
  <si>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</si>
  <si>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</si>
  <si>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</si>
  <si>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</si>
  <si>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</si>
  <si>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</si>
  <si>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</si>
  <si>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</si>
  <si>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</si>
  <si>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</si>
  <si>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</si>
  <si>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</si>
  <si>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</si>
  <si>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</si>
  <si>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</si>
  <si>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</si>
  <si>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</si>
  <si>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</si>
  <si>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</si>
  <si>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</si>
  <si>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</si>
  <si>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</si>
  <si>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</si>
  <si>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</si>
  <si>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</si>
  <si>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</si>
  <si>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</si>
  <si>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</si>
  <si>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</si>
  <si>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</si>
  <si>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</si>
  <si>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</si>
  <si>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</si>
  <si>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</si>
  <si>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</si>
  <si>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</si>
  <si>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</si>
  <si>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</si>
  <si>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</si>
  <si>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</si>
  <si>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</si>
  <si>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</si>
  <si>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</si>
  <si>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</si>
  <si>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</si>
  <si>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</si>
  <si>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</si>
  <si>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</si>
  <si>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</si>
  <si>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</si>
  <si>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</si>
  <si>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</si>
  <si>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</si>
  <si>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</si>
  <si>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</si>
  <si>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</si>
  <si>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</si>
  <si>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</si>
  <si>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</si>
  <si>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</si>
  <si>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</si>
  <si>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</si>
  <si>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</si>
  <si>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</si>
  <si>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</si>
  <si>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</si>
  <si>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</si>
  <si>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</si>
  <si>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</si>
  <si>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</si>
  <si>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</si>
  <si>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</si>
  <si>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</si>
  <si>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</si>
  <si>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</si>
  <si>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</si>
  <si>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</si>
  <si>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</si>
  <si>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</si>
  <si>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</si>
  <si>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</si>
  <si>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</si>
  <si>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</si>
  <si>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</si>
  <si>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</si>
  <si>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</si>
  <si>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</si>
  <si>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</si>
  <si>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</si>
  <si>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</si>
  <si>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</si>
  <si>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</si>
  <si>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</si>
  <si>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</si>
  <si>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</si>
  <si>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</si>
  <si>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</si>
  <si>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</si>
  <si>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</si>
  <si>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</si>
  <si>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</si>
  <si>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</si>
  <si>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</si>
  <si>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</si>
  <si>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</si>
  <si>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</si>
  <si>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</si>
  <si>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</si>
  <si>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</si>
  <si>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</si>
  <si>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</si>
  <si>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</si>
  <si>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</si>
  <si>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</si>
  <si>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</si>
  <si>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</si>
  <si>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</si>
  <si>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</si>
  <si>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</si>
  <si>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</si>
  <si>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</si>
  <si>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</si>
  <si>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</si>
  <si>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</si>
  <si>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</si>
  <si>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</si>
  <si>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</si>
  <si>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</si>
  <si>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</si>
  <si>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</si>
  <si>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</si>
  <si>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</si>
  <si>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</si>
  <si>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</si>
  <si>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</si>
  <si>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</si>
  <si>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</si>
  <si>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</si>
  <si>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</si>
  <si>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</si>
  <si>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</si>
  <si>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</si>
  <si>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</si>
  <si>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</si>
  <si>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</si>
  <si>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</si>
  <si>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</si>
  <si>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</si>
  <si>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</si>
  <si>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</si>
  <si>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</si>
  <si>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</si>
  <si>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</si>
  <si>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</si>
  <si>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</si>
  <si>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</si>
  <si>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</si>
  <si>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</si>
  <si>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</si>
  <si>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</si>
  <si>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</si>
  <si>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</si>
  <si>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</si>
  <si>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</si>
  <si>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</si>
  <si>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</si>
  <si>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</si>
  <si>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</si>
  <si>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</si>
  <si>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</si>
  <si>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</si>
  <si>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</si>
  <si>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</si>
  <si>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</si>
  <si>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</si>
  <si>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</si>
  <si>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</si>
  <si>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</si>
  <si>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</si>
  <si>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</si>
  <si>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</si>
  <si>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</si>
  <si>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</si>
  <si>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</si>
  <si>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</si>
  <si>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</si>
  <si>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</si>
  <si>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</si>
  <si>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</si>
  <si>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</si>
  <si>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</si>
  <si>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</si>
  <si>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</si>
  <si>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</si>
  <si>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</si>
  <si>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</si>
  <si>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</si>
  <si>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</si>
  <si>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</si>
  <si>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</si>
  <si>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</si>
  <si>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</si>
  <si>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</si>
  <si>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</si>
  <si>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</si>
  <si>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</si>
  <si>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</si>
  <si>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</si>
  <si>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</si>
  <si>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</si>
  <si>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</si>
  <si>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</si>
  <si>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</si>
  <si>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</si>
  <si>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</si>
  <si>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</si>
  <si>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</si>
  <si>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</si>
  <si>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</si>
  <si>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</si>
  <si>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</si>
  <si>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</si>
  <si>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</si>
  <si>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</si>
  <si>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</si>
  <si>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</si>
  <si>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</si>
  <si>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</si>
  <si>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</si>
  <si>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</si>
  <si>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</si>
  <si>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</si>
  <si>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</si>
  <si>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</si>
  <si>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</si>
  <si>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</si>
  <si>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</si>
  <si>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</si>
  <si>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</si>
  <si>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</si>
  <si>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</si>
  <si>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</si>
  <si>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</si>
  <si>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</si>
  <si>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</si>
  <si>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</si>
  <si>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</si>
  <si>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</si>
  <si>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</si>
  <si>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</si>
  <si>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</si>
  <si>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</si>
  <si>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</si>
  <si>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</si>
  <si>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</si>
  <si>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</si>
  <si>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</si>
  <si>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</si>
  <si>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</si>
  <si>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</si>
  <si>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</si>
  <si>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</si>
  <si>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</si>
  <si>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</si>
  <si>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</si>
  <si>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</si>
  <si>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</si>
  <si>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</si>
  <si>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</si>
  <si>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</si>
  <si>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</si>
  <si>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</si>
  <si>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</si>
  <si>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</si>
  <si>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</si>
  <si>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</si>
  <si>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</si>
  <si>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</si>
  <si>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</si>
  <si>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</si>
  <si>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</si>
  <si>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</si>
  <si>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</si>
  <si>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</si>
  <si>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</si>
  <si>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</si>
  <si>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</si>
  <si>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</si>
  <si>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</si>
  <si>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</si>
  <si>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</si>
  <si>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</si>
  <si>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</si>
  <si>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</si>
  <si>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</si>
  <si>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</si>
  <si>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</si>
  <si>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</si>
  <si>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</si>
  <si>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</si>
  <si>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</si>
  <si>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</si>
  <si>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</si>
  <si>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</si>
  <si>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</si>
  <si>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</si>
  <si>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</si>
  <si>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</si>
  <si>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</si>
  <si>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</si>
  <si>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</si>
  <si>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</si>
  <si>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</si>
  <si>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</si>
  <si>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</si>
  <si>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</si>
  <si>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</si>
  <si>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</si>
  <si>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</si>
  <si>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</si>
  <si>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</si>
  <si>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</si>
  <si>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</si>
  <si>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</si>
  <si>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</si>
  <si>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</si>
  <si>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</si>
  <si>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</si>
  <si>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</si>
  <si>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</si>
  <si>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</si>
  <si>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</si>
  <si>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</si>
  <si>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</si>
  <si>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</si>
  <si>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</si>
  <si>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</si>
  <si>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</si>
  <si>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</si>
  <si>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</si>
  <si>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</si>
  <si>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</si>
  <si>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</si>
  <si>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</si>
  <si>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</si>
  <si>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</si>
  <si>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</si>
  <si>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</si>
  <si>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</si>
  <si>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</si>
  <si>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</si>
  <si>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</si>
  <si>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</si>
  <si>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</si>
  <si>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</si>
  <si>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</si>
  <si>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</si>
  <si>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</si>
  <si>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</si>
  <si>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</si>
  <si>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</si>
  <si>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</si>
  <si>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</si>
  <si>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</si>
  <si>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</si>
  <si>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</si>
  <si>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</si>
  <si>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</si>
  <si>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</si>
  <si>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</si>
  <si>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</si>
  <si>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</si>
  <si>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</si>
  <si>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</si>
  <si>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</si>
  <si>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</si>
  <si>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</si>
  <si>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</si>
  <si>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</si>
  <si>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</si>
  <si>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</si>
  <si>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</si>
  <si>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</si>
  <si>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</si>
  <si>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</si>
  <si>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</si>
  <si>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</si>
  <si>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</si>
  <si>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</si>
  <si>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</si>
  <si>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</si>
  <si>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</si>
  <si>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</si>
  <si>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</si>
  <si>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</si>
  <si>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</si>
  <si>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</si>
  <si>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</si>
  <si>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</si>
  <si>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</si>
  <si>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</si>
  <si>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</si>
  <si>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</si>
  <si>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</si>
  <si>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</si>
  <si>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</si>
  <si>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</si>
  <si>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</si>
  <si>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</si>
  <si>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</si>
  <si>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</si>
  <si>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</si>
  <si>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</si>
  <si>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</si>
  <si>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</si>
  <si>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</si>
  <si>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</si>
  <si>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</si>
  <si>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</si>
  <si>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</si>
  <si>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</si>
  <si>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</si>
  <si>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</si>
  <si>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</si>
  <si>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</si>
  <si>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</si>
  <si>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</si>
  <si>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</si>
  <si>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</si>
  <si>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</si>
  <si>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</si>
  <si>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</si>
  <si>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</si>
  <si>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</si>
  <si>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</si>
  <si>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</si>
  <si>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</si>
  <si>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</si>
  <si>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</si>
  <si>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</si>
  <si>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</si>
  <si>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</si>
  <si>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</si>
  <si>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</si>
  <si>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</si>
  <si>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</si>
  <si>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</si>
  <si>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</si>
  <si>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</si>
  <si>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</si>
  <si>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</si>
  <si>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</si>
  <si>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</si>
  <si>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</si>
  <si>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</si>
  <si>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</si>
  <si>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</si>
  <si>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</si>
  <si>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</si>
  <si>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</si>
  <si>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</si>
  <si>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</si>
  <si>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</si>
  <si>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</si>
  <si>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</si>
  <si>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</si>
  <si>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</si>
  <si>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</si>
  <si>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</si>
  <si>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</si>
  <si>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</si>
  <si>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</si>
  <si>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</si>
  <si>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</si>
  <si>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</si>
  <si>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</si>
  <si>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</si>
  <si>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</si>
  <si>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</si>
  <si>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</si>
  <si>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</si>
  <si>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</si>
  <si>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</si>
  <si>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</si>
  <si>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</si>
  <si>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</si>
  <si>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</si>
  <si>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</si>
  <si>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</si>
  <si>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</si>
  <si>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</si>
  <si>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</si>
  <si>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</si>
  <si>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</si>
  <si>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</si>
  <si>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</si>
  <si>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</si>
  <si>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</si>
  <si>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</si>
  <si>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</si>
  <si>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</si>
  <si>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</si>
  <si>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</si>
  <si>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</si>
  <si>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</si>
  <si>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</si>
  <si>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</si>
  <si>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</si>
  <si>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</si>
  <si>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</si>
  <si>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</si>
  <si>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</si>
  <si>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</si>
  <si>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</si>
  <si>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</si>
  <si>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</si>
  <si>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</si>
  <si>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</si>
  <si>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</si>
  <si>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</si>
  <si>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</si>
  <si>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</si>
  <si>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</si>
  <si>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</si>
  <si>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</si>
  <si>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</si>
  <si>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</si>
  <si>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</si>
  <si>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</si>
  <si>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</si>
  <si>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</si>
  <si>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</si>
  <si>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</si>
  <si>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</si>
  <si>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</si>
  <si>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</si>
  <si>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</si>
  <si>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</si>
  <si>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</si>
  <si>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</si>
  <si>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</si>
  <si>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</si>
  <si>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</si>
  <si>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</si>
  <si>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</si>
  <si>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</si>
  <si>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</si>
  <si>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</si>
  <si>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</si>
  <si>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</si>
  <si>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</si>
  <si>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</si>
  <si>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</si>
  <si>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</si>
  <si>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</si>
  <si>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</si>
  <si>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</si>
  <si>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</si>
  <si>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</si>
  <si>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</si>
  <si>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</si>
  <si>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</si>
  <si>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</si>
  <si>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</si>
  <si>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</si>
  <si>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</si>
  <si>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</si>
  <si>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</si>
  <si>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</si>
  <si>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</si>
  <si>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</si>
  <si>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</si>
  <si>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</si>
  <si>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</si>
  <si>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</si>
  <si>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</si>
  <si>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</si>
  <si>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</si>
  <si>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</si>
  <si>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</si>
  <si>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</si>
  <si>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</si>
  <si>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</si>
  <si>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</si>
  <si>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</si>
  <si>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</si>
  <si>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</si>
  <si>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</si>
  <si>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</si>
  <si>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</si>
  <si>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</si>
  <si>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</si>
  <si>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</si>
  <si>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</si>
  <si>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</si>
  <si>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</si>
  <si>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</si>
  <si>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</si>
  <si>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</si>
  <si>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</si>
  <si>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</si>
  <si>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</si>
  <si>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</si>
  <si>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</si>
  <si>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</si>
  <si>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</si>
  <si>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</si>
  <si>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</si>
  <si>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</si>
  <si>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</si>
  <si>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</si>
  <si>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</si>
  <si>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</si>
  <si>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</si>
  <si>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</si>
  <si>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</si>
  <si>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</si>
  <si>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</si>
  <si>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</si>
  <si>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</si>
  <si>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</si>
  <si>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</si>
  <si>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</si>
  <si>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</si>
  <si>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</si>
  <si>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</si>
  <si>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</si>
  <si>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</si>
  <si>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</si>
  <si>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</si>
  <si>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</si>
  <si>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</si>
  <si>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</si>
  <si>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</si>
  <si>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</si>
  <si>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</si>
  <si>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</si>
  <si>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</si>
  <si>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</si>
  <si>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</si>
  <si>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</si>
  <si>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</si>
  <si>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</si>
  <si>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</si>
  <si>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</si>
  <si>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</si>
  <si>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</si>
  <si>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</si>
  <si>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</si>
  <si>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</si>
  <si>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</si>
  <si>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</si>
  <si>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</si>
  <si>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</si>
  <si>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</si>
  <si>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</si>
  <si>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</si>
  <si>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</si>
  <si>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</si>
  <si>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</si>
  <si>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</si>
  <si>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</si>
  <si>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</si>
  <si>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</si>
  <si>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</si>
  <si>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</si>
  <si>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</si>
  <si>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</si>
  <si>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</si>
  <si>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</si>
  <si>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</si>
  <si>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</si>
  <si>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</si>
  <si>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</si>
  <si>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</si>
  <si>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</si>
  <si>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</si>
  <si>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</si>
  <si>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</si>
  <si>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</si>
  <si>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</si>
  <si>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</si>
  <si>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</si>
  <si>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</si>
  <si>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</si>
  <si>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</si>
  <si>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</si>
  <si>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</si>
  <si>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</si>
  <si>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</si>
  <si>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</si>
  <si>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</si>
  <si>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</si>
  <si>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</si>
  <si>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</si>
  <si>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</si>
  <si>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</si>
  <si>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</si>
  <si>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</si>
  <si>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</si>
  <si>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</si>
  <si>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</si>
  <si>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</si>
  <si>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</si>
  <si>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</si>
  <si>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</si>
  <si>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</si>
  <si>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</si>
  <si>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</si>
  <si>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</si>
  <si>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</si>
  <si>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</si>
  <si>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</si>
  <si>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</si>
  <si>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</si>
  <si>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</si>
  <si>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</si>
  <si>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</si>
  <si>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</si>
  <si>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</si>
  <si>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</si>
  <si>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</si>
  <si>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</si>
  <si>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</si>
  <si>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</si>
  <si>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</si>
  <si>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</si>
  <si>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</si>
  <si>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</si>
  <si>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</si>
  <si>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</si>
  <si>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</si>
  <si>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</si>
  <si>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</si>
  <si>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</si>
  <si>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</si>
  <si>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</si>
  <si>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</si>
  <si>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</si>
  <si>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</si>
  <si>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</si>
  <si>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</si>
  <si>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</si>
  <si>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</si>
  <si>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</si>
  <si>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</si>
  <si>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</si>
  <si>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</si>
  <si>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</si>
  <si>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</si>
  <si>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</si>
  <si>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</si>
  <si>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</si>
  <si>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</si>
  <si>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</si>
  <si>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</si>
  <si>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</si>
  <si>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</si>
  <si>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</si>
  <si>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</si>
  <si>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</si>
  <si>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</si>
  <si>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</si>
  <si>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</si>
  <si>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</si>
  <si>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</si>
  <si>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</si>
  <si>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</si>
  <si>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</si>
  <si>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</si>
  <si>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</si>
  <si>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</si>
  <si>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</si>
  <si>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</si>
  <si>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</si>
  <si>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</si>
  <si>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</si>
  <si>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</si>
  <si>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</si>
  <si>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</si>
  <si>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</si>
  <si>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</si>
  <si>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</si>
  <si>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</si>
  <si>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</si>
  <si>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</si>
  <si>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</si>
  <si>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</si>
  <si>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</si>
  <si>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</si>
  <si>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</si>
  <si>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</si>
  <si>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</si>
  <si>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</si>
  <si>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</si>
  <si>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</si>
  <si>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</si>
  <si>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</si>
  <si>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</si>
  <si>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</si>
  <si>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</si>
  <si>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</si>
  <si>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</si>
  <si>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</si>
  <si>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</si>
  <si>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</si>
  <si>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</si>
  <si>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</si>
  <si>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</si>
  <si>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</si>
  <si>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</si>
  <si>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</si>
  <si>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</si>
  <si>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</si>
  <si>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</si>
  <si>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</si>
  <si>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</si>
  <si>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</si>
  <si>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</si>
  <si>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</si>
  <si>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</si>
  <si>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</si>
  <si>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</si>
  <si>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</si>
  <si>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</si>
  <si>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</si>
  <si>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</si>
  <si>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</si>
  <si>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</si>
  <si>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</si>
  <si>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</si>
  <si>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</si>
  <si>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</si>
  <si>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</si>
  <si>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</si>
  <si>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</si>
  <si>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</si>
  <si>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</si>
  <si>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</si>
  <si>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</si>
  <si>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</si>
  <si>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</si>
  <si>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</si>
  <si>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</si>
  <si>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</si>
  <si>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</si>
  <si>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</si>
  <si>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</si>
  <si>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</si>
  <si>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</si>
  <si>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</si>
  <si>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</si>
  <si>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</si>
  <si>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</si>
  <si>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</si>
  <si>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</si>
  <si>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</si>
  <si>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</si>
  <si>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</si>
  <si>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</si>
  <si>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</si>
  <si>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</si>
  <si>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</si>
  <si>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</si>
  <si>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</si>
  <si>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</si>
  <si>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</si>
  <si>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</si>
  <si>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</si>
  <si>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</si>
  <si>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</si>
  <si>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</si>
  <si>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</si>
  <si>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</si>
  <si>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</si>
  <si>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</si>
  <si>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</si>
  <si>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</si>
  <si>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</si>
  <si>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</si>
  <si>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</si>
  <si>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</si>
  <si>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</si>
  <si>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</si>
  <si>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</si>
  <si>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</si>
  <si>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</si>
  <si>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</si>
  <si>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</si>
  <si>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</si>
  <si>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</si>
  <si>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</si>
  <si>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</si>
  <si>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</si>
  <si>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</si>
  <si>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</si>
  <si>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</si>
  <si>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</si>
  <si>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</si>
  <si>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</si>
  <si>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</si>
  <si>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</si>
  <si>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</si>
  <si>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</si>
  <si>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</si>
  <si>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</si>
  <si>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</si>
  <si>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</si>
  <si>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</si>
  <si>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</si>
  <si>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</si>
  <si>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</si>
  <si>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</si>
  <si>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</si>
  <si>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</si>
  <si>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</si>
  <si>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</si>
  <si>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</si>
  <si>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</si>
  <si>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</si>
  <si>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</si>
  <si>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</si>
  <si>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</si>
  <si>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</si>
  <si>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</si>
  <si>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</si>
  <si>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</si>
  <si>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</si>
  <si>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</si>
  <si>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</si>
  <si>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</si>
  <si>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</si>
  <si>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</si>
  <si>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</si>
  <si>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</si>
  <si>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</si>
  <si>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</si>
  <si>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</si>
  <si>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</si>
  <si>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</si>
  <si>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</si>
  <si>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</si>
  <si>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</si>
  <si>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</si>
  <si>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</si>
  <si>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</si>
  <si>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</si>
  <si>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</si>
  <si>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</si>
  <si>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</si>
  <si>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</si>
  <si>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</si>
  <si>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</si>
  <si>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</si>
  <si>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</si>
  <si>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</si>
  <si>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</si>
  <si>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</si>
  <si>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</si>
  <si>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</si>
  <si>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</si>
  <si>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</si>
  <si>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</si>
  <si>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</si>
  <si>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</si>
  <si>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</si>
  <si>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</si>
  <si>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</si>
  <si>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</si>
  <si>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</si>
  <si>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</si>
  <si>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</si>
  <si>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</si>
  <si>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</si>
  <si>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</si>
  <si>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</si>
  <si>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</si>
  <si>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</si>
  <si>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</si>
  <si>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</si>
  <si>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</si>
  <si>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</si>
  <si>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</si>
  <si>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</si>
  <si>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</si>
  <si>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</si>
  <si>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</si>
  <si>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</si>
  <si>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</si>
  <si>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</si>
  <si>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</si>
  <si>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</si>
  <si>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</si>
  <si>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</si>
  <si>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</si>
  <si>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</si>
  <si>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</si>
  <si>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</si>
  <si>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</si>
  <si>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</si>
  <si>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</si>
  <si>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</si>
  <si>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</si>
  <si>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</si>
  <si>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</si>
  <si>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</si>
  <si>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</si>
  <si>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</si>
  <si>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</si>
  <si>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</si>
  <si>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</si>
  <si>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</si>
  <si>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</si>
  <si>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</si>
  <si>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</si>
  <si>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</si>
  <si>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</si>
  <si>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</si>
  <si>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</si>
  <si>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</si>
  <si>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</si>
  <si>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</si>
  <si>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</si>
  <si>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</si>
  <si>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</si>
  <si>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</si>
  <si>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</si>
  <si>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</si>
  <si>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</si>
  <si>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</si>
  <si>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</si>
  <si>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</si>
  <si>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</si>
  <si>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</si>
  <si>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</si>
  <si>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</si>
  <si>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</si>
  <si>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</si>
  <si>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</si>
  <si>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</si>
  <si>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</si>
  <si>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</si>
  <si>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</si>
  <si>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</si>
  <si>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</si>
  <si>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</si>
  <si>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</si>
  <si>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</si>
  <si>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</si>
  <si>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</si>
  <si>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</si>
  <si>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</si>
  <si>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</si>
  <si>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</si>
  <si>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</si>
  <si>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</si>
  <si>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</si>
  <si>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</si>
  <si>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</si>
  <si>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</si>
  <si>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</si>
  <si>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</si>
  <si>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</si>
  <si>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</si>
  <si>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</si>
  <si>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</si>
  <si>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</si>
  <si>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</si>
  <si>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</si>
  <si>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</si>
  <si>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</si>
  <si>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</si>
  <si>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</si>
  <si>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</si>
  <si>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</si>
  <si>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</si>
  <si>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</si>
  <si>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</si>
  <si>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</si>
  <si>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</si>
  <si>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</si>
  <si>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</si>
  <si>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</si>
  <si>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</si>
  <si>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</si>
  <si>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</si>
  <si>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</si>
  <si>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</si>
  <si>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</si>
  <si>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</si>
  <si>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</si>
  <si>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</si>
  <si>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</si>
  <si>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</si>
  <si>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</si>
  <si>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</si>
  <si>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</si>
  <si>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</si>
  <si>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</si>
  <si>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</si>
  <si>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</si>
  <si>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</si>
  <si>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</si>
  <si>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</si>
  <si>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</si>
  <si>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</si>
  <si>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</si>
  <si>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</si>
  <si>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</si>
  <si>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</si>
  <si>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</si>
  <si>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</si>
  <si>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</si>
  <si>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</si>
  <si>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</si>
  <si>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</si>
  <si>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</si>
  <si>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</si>
  <si>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</si>
  <si>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</si>
  <si>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</si>
  <si>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</si>
  <si>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</si>
  <si>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</si>
  <si>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</si>
  <si>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</si>
  <si>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</si>
  <si>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</si>
  <si>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</si>
  <si>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</si>
  <si>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</si>
  <si>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</si>
  <si>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</si>
  <si>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</si>
  <si>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</si>
  <si>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</si>
  <si>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</si>
  <si>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</si>
  <si>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</si>
  <si>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</si>
  <si>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</si>
  <si>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</si>
  <si>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</si>
  <si>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</si>
  <si>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</si>
  <si>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</si>
  <si>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</si>
  <si>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</si>
  <si>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</si>
  <si>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</si>
  <si>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</si>
  <si>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</si>
  <si>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</si>
  <si>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</si>
  <si>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</si>
  <si>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</si>
  <si>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</si>
  <si>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</si>
  <si>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</si>
  <si>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</si>
  <si>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</si>
  <si>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</si>
  <si>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</si>
  <si>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</si>
  <si>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</si>
  <si>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</si>
  <si>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</si>
  <si>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</si>
  <si>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</si>
  <si>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</si>
  <si>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</si>
  <si>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</si>
  <si>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</si>
  <si>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</si>
  <si>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</si>
  <si>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</si>
  <si>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</si>
  <si>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</si>
  <si>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</si>
  <si>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</si>
  <si>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</si>
  <si>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</si>
  <si>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</si>
  <si>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</si>
  <si>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</si>
  <si>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</si>
  <si>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</si>
  <si>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</si>
  <si>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</si>
  <si>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</si>
  <si>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</si>
  <si>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</si>
  <si>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</si>
  <si>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</si>
  <si>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</si>
  <si>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</si>
  <si>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</si>
  <si>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</si>
  <si>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</si>
  <si>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</si>
  <si>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</si>
  <si>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</si>
  <si>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</si>
  <si>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</si>
  <si>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</si>
  <si>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</si>
  <si>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</si>
  <si>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</si>
  <si>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</si>
  <si>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</si>
  <si>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</si>
  <si>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</si>
  <si>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</si>
  <si>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</si>
  <si>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</si>
  <si>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</si>
  <si>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</si>
  <si>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</si>
  <si>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</si>
  <si>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</si>
  <si>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</si>
  <si>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</si>
  <si>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</si>
  <si>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</si>
  <si>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</si>
  <si>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</si>
  <si>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</si>
  <si>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</si>
  <si>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</si>
  <si>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</si>
  <si>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</si>
  <si>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</si>
  <si>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</si>
  <si>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</si>
  <si>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</si>
  <si>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</si>
  <si>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</si>
  <si>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</si>
  <si>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</si>
  <si>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</si>
  <si>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</si>
  <si>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</si>
  <si>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</si>
  <si>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</si>
  <si>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</si>
  <si>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</si>
  <si>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</si>
  <si>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</si>
  <si>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</si>
  <si>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</si>
  <si>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</si>
  <si>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</si>
  <si>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</si>
  <si>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</si>
  <si>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</si>
  <si>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</si>
  <si>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</si>
  <si>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</si>
  <si>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</si>
  <si>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</si>
  <si>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</si>
  <si>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</si>
  <si>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</si>
  <si>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</si>
  <si>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</si>
  <si>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</si>
  <si>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</si>
  <si>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</si>
  <si>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</si>
  <si>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</si>
  <si>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</si>
  <si>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</si>
  <si>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</si>
  <si>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</si>
  <si>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</si>
  <si>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</si>
  <si>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</si>
  <si>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</si>
  <si>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</si>
  <si>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</si>
  <si>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</si>
  <si>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</si>
  <si>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</si>
  <si>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</si>
  <si>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</si>
  <si>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</si>
  <si>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</si>
  <si>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</si>
  <si>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</si>
  <si>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</si>
  <si>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</si>
  <si>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</si>
  <si>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</si>
  <si>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</si>
  <si>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</si>
  <si>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</si>
  <si>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</si>
  <si>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</si>
  <si>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</si>
  <si>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</si>
  <si>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</si>
  <si>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</si>
  <si>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</si>
  <si>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</si>
  <si>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</si>
  <si>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</si>
  <si>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</si>
  <si>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</si>
  <si>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</si>
  <si>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</si>
  <si>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</si>
  <si>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</si>
  <si>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</si>
  <si>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</si>
  <si>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</si>
  <si>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</si>
  <si>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</si>
  <si>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</si>
  <si>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</si>
  <si>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</si>
  <si>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</si>
  <si>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</si>
  <si>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</si>
  <si>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</si>
  <si>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</si>
  <si>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</si>
  <si>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</si>
  <si>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</si>
  <si>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</si>
  <si>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</si>
  <si>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</si>
  <si>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</si>
  <si>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</si>
  <si>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</si>
  <si>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</si>
  <si>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</si>
  <si>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</si>
  <si>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</si>
  <si>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</si>
  <si>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</si>
  <si>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</si>
  <si>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</si>
  <si>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</si>
  <si>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</si>
  <si>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</si>
  <si>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</si>
  <si>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</si>
  <si>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</si>
  <si>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</si>
  <si>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</si>
  <si>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</si>
  <si>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</si>
  <si>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</si>
  <si>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</si>
  <si>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</si>
  <si>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</si>
  <si>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</si>
  <si>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</si>
  <si>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</si>
  <si>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</si>
  <si>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</si>
  <si>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</si>
  <si>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</si>
  <si>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</si>
  <si>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</si>
  <si>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</si>
  <si>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</si>
  <si>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</si>
  <si>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</si>
  <si>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</si>
  <si>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</si>
  <si>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</si>
  <si>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</si>
  <si>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</si>
  <si>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</si>
  <si>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</si>
  <si>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</si>
  <si>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</si>
  <si>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</si>
  <si>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</si>
  <si>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</si>
  <si>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</si>
  <si>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</si>
  <si>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</si>
  <si>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</si>
  <si>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</si>
  <si>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</si>
  <si>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</si>
  <si>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</si>
  <si>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</si>
  <si>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</si>
  <si>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</si>
  <si>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</si>
  <si>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</si>
  <si>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</si>
  <si>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</si>
  <si>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</si>
  <si>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</si>
  <si>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</si>
  <si>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</si>
  <si>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</si>
  <si>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</si>
  <si>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</si>
  <si>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</si>
  <si>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</si>
  <si>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</si>
  <si>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</si>
  <si>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</si>
  <si>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</si>
  <si>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</si>
  <si>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</si>
  <si>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</si>
  <si>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</si>
  <si>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</si>
  <si>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</si>
  <si>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</si>
  <si>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</si>
  <si>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</si>
  <si>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</si>
  <si>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</si>
  <si>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</si>
  <si>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</si>
  <si>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</si>
  <si>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</si>
  <si>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</si>
  <si>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</si>
  <si>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</si>
  <si>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</si>
  <si>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</si>
  <si>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</si>
  <si>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</si>
  <si>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</si>
  <si>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</si>
  <si>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</si>
  <si>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</si>
  <si>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</si>
  <si>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</si>
  <si>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</si>
  <si>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</si>
  <si>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</si>
  <si>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</si>
  <si>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</si>
  <si>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</si>
  <si>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</si>
  <si>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</si>
  <si>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</si>
  <si>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</si>
  <si>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</si>
  <si>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</si>
  <si>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</si>
  <si>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</si>
  <si>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</si>
  <si>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</si>
  <si>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</si>
  <si>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</si>
  <si>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</si>
  <si>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</si>
  <si>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</si>
  <si>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</si>
  <si>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</si>
  <si>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</si>
  <si>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</si>
  <si>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</si>
  <si>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</si>
  <si>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</si>
  <si>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</si>
  <si>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</si>
  <si>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</si>
  <si>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</si>
  <si>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</si>
  <si>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</si>
  <si>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</si>
  <si>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</si>
  <si>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</si>
  <si>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</si>
  <si>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</si>
  <si>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</si>
  <si>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</si>
  <si>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</si>
  <si>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</si>
  <si>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</si>
  <si>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</si>
  <si>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</si>
  <si>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</si>
  <si>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</si>
  <si>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</si>
  <si>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</si>
  <si>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</si>
  <si>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</si>
  <si>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</si>
  <si>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</si>
  <si>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</si>
  <si>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</si>
  <si>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</si>
  <si>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</si>
  <si>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</si>
  <si>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</si>
  <si>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</si>
  <si>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</si>
  <si>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</si>
  <si>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</si>
  <si>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</si>
  <si>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</si>
  <si>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</si>
  <si>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</si>
  <si>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</si>
  <si>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</si>
  <si>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</si>
  <si>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</si>
  <si>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</si>
  <si>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</si>
  <si>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</si>
  <si>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</si>
  <si>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</si>
  <si>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</si>
  <si>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</si>
  <si>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</si>
  <si>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</si>
  <si>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</si>
  <si>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</si>
  <si>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</si>
  <si>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</si>
  <si>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</si>
  <si>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</si>
  <si>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</si>
  <si>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</si>
  <si>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</si>
  <si>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</si>
  <si>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</si>
  <si>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</si>
  <si>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</si>
  <si>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</si>
  <si>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</si>
  <si>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</si>
  <si>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</si>
  <si>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</si>
  <si>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</si>
  <si>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</si>
  <si>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</si>
  <si>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</si>
  <si>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</si>
  <si>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</si>
  <si>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</si>
  <si>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</si>
  <si>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</si>
  <si>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</si>
  <si>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</si>
  <si>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</si>
  <si>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</si>
  <si>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</si>
  <si>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</si>
  <si>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</si>
  <si>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</si>
  <si>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</si>
  <si>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</si>
  <si>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</si>
  <si>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</si>
  <si>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</si>
  <si>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</si>
  <si>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</si>
  <si>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</si>
  <si>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</si>
  <si>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</si>
  <si>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</si>
  <si>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</si>
  <si>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</si>
  <si>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</si>
  <si>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</si>
  <si>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</si>
  <si>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</si>
  <si>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</si>
  <si>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</si>
  <si>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</si>
  <si>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</si>
  <si>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</si>
  <si>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</si>
  <si>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</si>
  <si>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</si>
  <si>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</si>
  <si>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</si>
  <si>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</si>
  <si>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</si>
  <si>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</si>
  <si>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</si>
  <si>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</si>
  <si>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</si>
  <si>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</si>
  <si>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</si>
  <si>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</si>
  <si>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</si>
  <si>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</si>
  <si>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</si>
  <si>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</si>
  <si>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</si>
  <si>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</si>
  <si>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</si>
  <si>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</si>
  <si>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</si>
  <si>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</si>
  <si>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</si>
  <si>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</si>
  <si>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</si>
  <si>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</si>
  <si>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</si>
  <si>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</si>
  <si>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</si>
  <si>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</si>
  <si>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</si>
  <si>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</si>
  <si>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</si>
  <si>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</si>
  <si>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</si>
  <si>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</si>
  <si>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</si>
  <si>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</si>
  <si>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</si>
  <si>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</si>
  <si>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</si>
  <si>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</si>
  <si>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</si>
  <si>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</si>
  <si>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</si>
  <si>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</si>
  <si>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</si>
  <si>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</si>
  <si>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</si>
  <si>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</si>
  <si>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</si>
  <si>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</si>
  <si>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</si>
  <si>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</si>
  <si>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</si>
  <si>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</si>
  <si>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</si>
  <si>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</si>
  <si>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</si>
  <si>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</si>
  <si>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</si>
  <si>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</si>
  <si>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</si>
  <si>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</si>
  <si>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</si>
  <si>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</si>
  <si>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</si>
  <si>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</si>
  <si>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</si>
  <si>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</si>
  <si>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</si>
  <si>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</si>
  <si>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</si>
  <si>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</si>
  <si>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</si>
  <si>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</si>
  <si>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</si>
  <si>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</si>
  <si>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</si>
  <si>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</si>
  <si>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</si>
  <si>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</si>
  <si>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</si>
  <si>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</si>
  <si>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</si>
  <si>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</si>
  <si>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</si>
  <si>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</si>
  <si>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</si>
  <si>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</si>
  <si>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</si>
  <si>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</si>
  <si>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</si>
  <si>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</si>
  <si>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</si>
  <si>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</si>
  <si>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</si>
  <si>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</si>
  <si>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</si>
  <si>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</si>
  <si>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</si>
  <si>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</si>
  <si>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</si>
  <si>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</si>
  <si>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</si>
  <si>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</si>
  <si>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</si>
  <si>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</si>
  <si>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</si>
  <si>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</si>
  <si>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</si>
  <si>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</si>
  <si>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</si>
  <si>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</si>
  <si>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</si>
  <si>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</si>
  <si>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</si>
  <si>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</si>
  <si>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</si>
  <si>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</si>
  <si>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</si>
  <si>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</si>
  <si>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</si>
  <si>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</si>
  <si>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</si>
  <si>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</si>
  <si>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</si>
  <si>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</si>
  <si>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</si>
  <si>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</si>
  <si>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</si>
  <si>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</si>
  <si>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</si>
  <si>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</si>
  <si>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</si>
  <si>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</si>
  <si>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</si>
  <si>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</si>
  <si>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</si>
  <si>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</si>
  <si>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</si>
  <si>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</si>
  <si>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</si>
  <si>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</si>
  <si>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</si>
  <si>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</si>
  <si>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</si>
  <si>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</si>
  <si>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</si>
  <si>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</si>
  <si>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</si>
  <si>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</si>
  <si>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</si>
  <si>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</si>
  <si>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</si>
  <si>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</si>
  <si>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</si>
  <si>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</si>
  <si>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</si>
  <si>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</si>
  <si>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</si>
  <si>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</si>
  <si>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</si>
  <si>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</si>
  <si>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</si>
  <si>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</si>
  <si>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</si>
  <si>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</si>
  <si>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</si>
  <si>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</si>
  <si>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</si>
  <si>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</si>
  <si>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</si>
  <si>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</si>
  <si>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</si>
  <si>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</si>
  <si>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</si>
  <si>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</si>
  <si>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</si>
  <si>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</si>
  <si>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</si>
  <si>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</si>
  <si>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</si>
  <si>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</si>
  <si>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</si>
  <si>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</si>
  <si>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</si>
  <si>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</si>
  <si>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</si>
  <si>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</si>
  <si>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</si>
  <si>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</si>
  <si>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</si>
  <si>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</si>
  <si>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</si>
  <si>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</si>
  <si>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</si>
  <si>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</si>
  <si>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</si>
  <si>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</si>
  <si>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</si>
  <si>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</si>
  <si>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</si>
  <si>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</si>
  <si>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</si>
  <si>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</si>
  <si>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</si>
  <si>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</si>
  <si>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</si>
  <si>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</si>
  <si>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</si>
  <si>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</si>
  <si>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</si>
  <si>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</si>
  <si>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</si>
  <si>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</si>
  <si>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</si>
  <si>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</si>
  <si>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</si>
  <si>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</si>
  <si>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</si>
  <si>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</si>
  <si>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</si>
  <si>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</si>
  <si>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</si>
  <si>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</si>
  <si>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</si>
  <si>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</si>
  <si>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</si>
  <si>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</si>
  <si>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</si>
  <si>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</si>
  <si>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</si>
  <si>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</si>
  <si>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</si>
  <si>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</si>
  <si>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</si>
  <si>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</si>
  <si>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</si>
  <si>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</si>
  <si>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</si>
  <si>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</si>
  <si>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</si>
  <si>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</si>
  <si>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</si>
  <si>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</si>
  <si>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</si>
  <si>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</si>
  <si>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</si>
  <si>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</si>
  <si>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</si>
  <si>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</si>
  <si>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</si>
  <si>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</si>
  <si>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</si>
  <si>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</si>
  <si>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</si>
  <si>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</si>
  <si>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</si>
  <si>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</si>
  <si>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</si>
  <si>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</si>
  <si>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</si>
  <si>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</si>
  <si>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</si>
  <si>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</si>
  <si>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</si>
  <si>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</si>
  <si>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</si>
  <si>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</si>
  <si>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</si>
  <si>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</si>
  <si>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</si>
  <si>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</si>
  <si>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</si>
  <si>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</si>
  <si>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</si>
  <si>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</si>
  <si>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</si>
  <si>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</si>
  <si>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</si>
  <si>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</si>
  <si>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</si>
  <si>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</si>
  <si>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</si>
  <si>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</si>
  <si>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</si>
  <si>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</si>
  <si>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</si>
  <si>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</si>
  <si>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</si>
  <si>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</si>
  <si>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</si>
  <si>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</si>
  <si>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</si>
  <si>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</si>
  <si>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</si>
  <si>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</si>
  <si>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</si>
  <si>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</si>
  <si>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</si>
  <si>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</si>
  <si>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</si>
  <si>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</si>
  <si>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</si>
  <si>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</si>
  <si>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</si>
  <si>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</si>
  <si>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</si>
  <si>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</si>
  <si>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</si>
  <si>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</si>
  <si>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</si>
  <si>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</si>
  <si>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</si>
  <si>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</si>
  <si>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</si>
  <si>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</si>
  <si>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</si>
  <si>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</si>
  <si>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</si>
  <si>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</si>
  <si>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</si>
  <si>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</si>
  <si>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</si>
  <si>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</si>
  <si>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</si>
  <si>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</si>
  <si>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</si>
  <si>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</si>
  <si>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</si>
  <si>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</si>
  <si>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</si>
  <si>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</si>
  <si>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</si>
  <si>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</si>
  <si>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</si>
  <si>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</si>
  <si>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</si>
  <si>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</si>
  <si>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</si>
  <si>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</si>
  <si>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</si>
  <si>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</si>
  <si>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</si>
  <si>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</si>
  <si>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</si>
  <si>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</si>
  <si>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</si>
  <si>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</si>
  <si>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</si>
  <si>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</si>
  <si>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</si>
  <si>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</si>
  <si>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</si>
  <si>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</si>
  <si>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</si>
  <si>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</si>
  <si>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</si>
  <si>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</si>
  <si>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</si>
  <si>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</si>
  <si>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</si>
  <si>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</si>
  <si>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</si>
  <si>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</si>
  <si>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</si>
  <si>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</si>
  <si>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</si>
  <si>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</si>
  <si>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</si>
  <si>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</si>
  <si>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</si>
  <si>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</si>
  <si>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</si>
  <si>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</si>
  <si>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</si>
  <si>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</si>
  <si>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</si>
  <si>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</si>
  <si>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</si>
  <si>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</si>
  <si>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</si>
  <si>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</si>
  <si>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</si>
  <si>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</si>
  <si>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</si>
  <si>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</si>
  <si>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</si>
  <si>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</si>
  <si>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</si>
  <si>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</si>
  <si>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</si>
  <si>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</si>
  <si>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</si>
  <si>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</si>
  <si>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</si>
  <si>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</si>
  <si>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</si>
  <si>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</si>
  <si>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</si>
  <si>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</si>
  <si>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</si>
  <si>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</si>
  <si>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</si>
  <si>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</si>
  <si>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</si>
  <si>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</si>
  <si>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</si>
  <si>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</si>
  <si>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</si>
  <si>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</si>
  <si>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</si>
  <si>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</si>
  <si>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</si>
  <si>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</si>
  <si>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</si>
  <si>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</si>
  <si>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</si>
  <si>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</si>
  <si>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</si>
  <si>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</si>
  <si>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</si>
  <si>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</si>
  <si>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</si>
  <si>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</si>
  <si>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</si>
  <si>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</si>
  <si>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</si>
  <si>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</si>
  <si>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</si>
  <si>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</si>
  <si>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</si>
  <si>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</si>
  <si>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</si>
  <si>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</si>
  <si>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</si>
  <si>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</si>
  <si>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</si>
  <si>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</si>
  <si>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</si>
  <si>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</si>
  <si>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</si>
  <si>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</si>
  <si>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</si>
  <si>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</si>
  <si>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</si>
  <si>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</si>
  <si>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</si>
  <si>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</si>
  <si>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</si>
  <si>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</si>
  <si>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</si>
  <si>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</si>
  <si>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</si>
  <si>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</si>
  <si>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</si>
  <si>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</si>
  <si>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</si>
  <si>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</si>
  <si>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</si>
  <si>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</si>
  <si>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</si>
  <si>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</si>
  <si>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</si>
  <si>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</si>
  <si>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</si>
  <si>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</si>
  <si>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</si>
  <si>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</si>
  <si>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</si>
  <si>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</si>
  <si>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</si>
  <si>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</si>
  <si>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</si>
  <si>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</si>
  <si>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</si>
  <si>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</si>
  <si>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</si>
  <si>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</si>
  <si>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</si>
  <si>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</si>
  <si>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</si>
  <si>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</si>
  <si>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</si>
  <si>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</si>
  <si>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</si>
  <si>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</si>
  <si>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</si>
  <si>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</si>
  <si>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</si>
  <si>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</si>
  <si>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</si>
  <si>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</si>
  <si>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</si>
  <si>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</si>
  <si>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</si>
  <si>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</si>
  <si>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</si>
  <si>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</si>
  <si>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</si>
  <si>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</si>
  <si>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</si>
  <si>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</si>
  <si>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</si>
  <si>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</si>
  <si>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</si>
  <si>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</si>
  <si>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</si>
  <si>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</si>
  <si>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</si>
  <si>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</si>
  <si>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</si>
  <si>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</si>
  <si>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</si>
  <si>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</si>
  <si>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</si>
  <si>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</si>
  <si>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</si>
  <si>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</si>
  <si>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</si>
  <si>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</si>
  <si>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</si>
  <si>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</si>
  <si>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</si>
  <si>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</si>
  <si>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</si>
  <si>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</si>
  <si>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</si>
  <si>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</si>
  <si>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</si>
  <si>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</si>
  <si>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</si>
  <si>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</si>
  <si>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</si>
  <si>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</si>
  <si>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</si>
  <si>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</si>
  <si>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</si>
  <si>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</si>
  <si>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</si>
  <si>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</si>
  <si>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</si>
  <si>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</si>
  <si>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</si>
  <si>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</si>
  <si>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</si>
  <si>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</si>
  <si>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</si>
  <si>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</si>
  <si>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</si>
  <si>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</si>
  <si>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</si>
  <si>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</si>
  <si>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</si>
  <si>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</si>
  <si>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</si>
  <si>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</si>
  <si>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</si>
  <si>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</si>
  <si>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</si>
  <si>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</si>
  <si>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</si>
  <si>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</si>
  <si>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</si>
  <si>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</si>
  <si>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</si>
  <si>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</si>
  <si>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</si>
  <si>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</si>
  <si>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</si>
  <si>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</si>
  <si>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</si>
  <si>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</si>
  <si>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</si>
  <si>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</si>
  <si>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</si>
  <si>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</si>
  <si>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</si>
  <si>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</si>
  <si>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</si>
  <si>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</si>
  <si>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</si>
  <si>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</si>
  <si>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</si>
  <si>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</si>
  <si>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</si>
  <si>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</si>
  <si>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</si>
  <si>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</si>
  <si>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</si>
  <si>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</si>
  <si>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</si>
  <si>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</si>
  <si>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</si>
  <si>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</si>
  <si>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</si>
  <si>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</si>
  <si>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</si>
  <si>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</si>
  <si>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</si>
  <si>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</si>
  <si>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</si>
  <si>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</si>
  <si>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</si>
  <si>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</si>
  <si>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</si>
  <si>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</si>
  <si>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</si>
  <si>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</si>
  <si>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</si>
  <si>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</si>
  <si>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</si>
  <si>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</si>
  <si>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</si>
  <si>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</si>
  <si>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</si>
  <si>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</si>
  <si>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</si>
  <si>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</si>
  <si>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</si>
  <si>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</si>
  <si>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</si>
  <si>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</si>
  <si>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</si>
  <si>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</si>
  <si>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</si>
  <si>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</si>
  <si>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</si>
  <si>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</si>
  <si>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</si>
  <si>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</si>
  <si>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</si>
  <si>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</si>
  <si>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</si>
  <si>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</si>
  <si>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</si>
  <si>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</si>
  <si>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</si>
  <si>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</si>
  <si>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</si>
  <si>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</si>
  <si>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</si>
  <si>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</si>
  <si>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</si>
  <si>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</si>
  <si>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</si>
  <si>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</si>
  <si>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</si>
  <si>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</si>
  <si>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</si>
  <si>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</si>
  <si>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</si>
  <si>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</si>
  <si>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</si>
  <si>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</si>
  <si>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</si>
  <si>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</si>
  <si>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</si>
  <si>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</si>
  <si>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</si>
  <si>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</si>
  <si>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</si>
  <si>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</si>
  <si>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</si>
  <si>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</si>
  <si>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</si>
  <si>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</si>
  <si>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</si>
  <si>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</si>
  <si>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</si>
  <si>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</si>
  <si>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</si>
  <si>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</si>
  <si>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</si>
  <si>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</si>
  <si>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</si>
  <si>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</si>
  <si>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</si>
  <si>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</si>
  <si>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</si>
  <si>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</si>
  <si>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</si>
  <si>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</si>
  <si>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</si>
  <si>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</si>
  <si>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</si>
  <si>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</si>
  <si>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</si>
  <si>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</si>
  <si>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</si>
  <si>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</si>
  <si>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</si>
  <si>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</si>
  <si>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</si>
  <si>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</si>
  <si>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</si>
  <si>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</si>
  <si>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</si>
  <si>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</si>
  <si>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</si>
  <si>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</si>
  <si>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</si>
  <si>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</si>
  <si>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</si>
  <si>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</si>
  <si>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</si>
  <si>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</si>
  <si>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</si>
  <si>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</si>
  <si>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</si>
  <si>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</si>
  <si>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</si>
  <si>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</si>
  <si>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</si>
  <si>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</si>
  <si>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</si>
  <si>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</si>
  <si>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</si>
  <si>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</si>
  <si>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</si>
  <si>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</si>
  <si>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</si>
  <si>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</si>
  <si>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</si>
  <si>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</si>
  <si>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</si>
  <si>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</si>
  <si>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</si>
  <si>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</si>
  <si>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</si>
  <si>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</si>
  <si>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</si>
  <si>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</si>
  <si>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</si>
  <si>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</si>
  <si>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</si>
  <si>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</si>
  <si>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</si>
  <si>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</si>
  <si>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</si>
  <si>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</si>
  <si>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</si>
  <si>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</si>
  <si>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</si>
  <si>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</si>
  <si>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</si>
  <si>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</si>
  <si>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</si>
  <si>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</si>
  <si>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</si>
  <si>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</si>
  <si>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</si>
  <si>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</si>
  <si>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</si>
  <si>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</si>
  <si>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</si>
  <si>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</si>
  <si>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</si>
  <si>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</si>
  <si>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</si>
  <si>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</si>
  <si>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</si>
  <si>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</si>
  <si>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</si>
  <si>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</si>
  <si>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</si>
  <si>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</si>
  <si>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</si>
  <si>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</si>
  <si>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</si>
  <si>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</si>
  <si>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</si>
  <si>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</si>
  <si>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</si>
  <si>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</si>
  <si>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</si>
  <si>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</si>
  <si>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</si>
  <si>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</si>
  <si>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</si>
  <si>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</si>
  <si>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</si>
  <si>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</si>
  <si>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</si>
  <si>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</si>
  <si>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</si>
  <si>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</si>
  <si>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</si>
  <si>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</si>
  <si>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</si>
  <si>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</si>
  <si>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</si>
  <si>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</si>
  <si>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</si>
  <si>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</si>
  <si>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</si>
  <si>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</si>
  <si>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</si>
  <si>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</si>
  <si>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</si>
  <si>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</si>
  <si>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</si>
  <si>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</si>
  <si>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</si>
  <si>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</si>
  <si>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</si>
  <si>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</si>
  <si>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</si>
  <si>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</si>
  <si>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</si>
  <si>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</si>
  <si>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</si>
  <si>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</si>
  <si>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</si>
  <si>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</si>
  <si>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</si>
  <si>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</si>
  <si>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</si>
  <si>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</si>
  <si>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</si>
  <si>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</si>
  <si>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</si>
  <si>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</si>
  <si>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</si>
  <si>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</si>
  <si>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</si>
  <si>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</si>
  <si>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</si>
  <si>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</si>
  <si>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</si>
  <si>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</si>
  <si>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</si>
  <si>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</si>
  <si>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</si>
  <si>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</si>
  <si>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</si>
  <si>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</si>
  <si>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</si>
  <si>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</si>
  <si>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</si>
  <si>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</si>
  <si>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</si>
  <si>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</si>
  <si>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</si>
  <si>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</si>
  <si>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</si>
  <si>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</si>
  <si>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</si>
  <si>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</si>
  <si>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</si>
  <si>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</si>
  <si>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</si>
  <si>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</si>
  <si>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</si>
  <si>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</si>
  <si>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</si>
  <si>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</si>
  <si>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</si>
  <si>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</si>
  <si>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</si>
  <si>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</si>
  <si>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</si>
  <si>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</si>
  <si>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</si>
  <si>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</si>
  <si>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</si>
  <si>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</si>
  <si>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</si>
  <si>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</si>
  <si>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</si>
  <si>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</si>
  <si>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</si>
  <si>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</si>
  <si>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</si>
  <si>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</si>
  <si>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</si>
  <si>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</si>
  <si>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</si>
  <si>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</si>
  <si>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</si>
  <si>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</si>
  <si>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</si>
  <si>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</si>
  <si>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</si>
  <si>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</si>
  <si>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</si>
  <si>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</si>
  <si>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</si>
  <si>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</si>
  <si>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</si>
  <si>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</si>
  <si>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</si>
  <si>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</si>
  <si>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</si>
  <si>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</si>
  <si>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</si>
  <si>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</si>
  <si>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</si>
  <si>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</si>
  <si>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</si>
  <si>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</si>
  <si>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</si>
  <si>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</si>
  <si>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</si>
  <si>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</si>
  <si>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</si>
  <si>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</si>
  <si>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</si>
  <si>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</si>
  <si>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</si>
  <si>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</si>
  <si>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</si>
  <si>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</si>
  <si>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</si>
  <si>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</si>
  <si>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</si>
  <si>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</si>
  <si>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</si>
  <si>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</si>
  <si>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</si>
  <si>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</si>
  <si>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</si>
  <si>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</si>
  <si>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</si>
  <si>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</si>
  <si>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</si>
  <si>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</si>
  <si>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</si>
  <si>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</si>
  <si>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</si>
  <si>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</si>
  <si>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</si>
  <si>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</si>
  <si>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</si>
  <si>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</si>
  <si>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</si>
  <si>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</si>
  <si>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</si>
  <si>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</si>
  <si>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</si>
  <si>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</si>
  <si>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</si>
  <si>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</si>
  <si>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</si>
  <si>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</si>
  <si>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</si>
  <si>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</si>
  <si>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</si>
  <si>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</si>
  <si>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</si>
  <si>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</si>
  <si>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</si>
  <si>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</si>
  <si>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</si>
  <si>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</si>
  <si>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</si>
  <si>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</si>
  <si>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</si>
  <si>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</si>
  <si>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</si>
  <si>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</si>
  <si>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</si>
  <si>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</si>
  <si>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</si>
  <si>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</si>
  <si>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</si>
  <si>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</si>
  <si>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</si>
  <si>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</si>
  <si>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</si>
  <si>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</si>
  <si>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</si>
  <si>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</si>
  <si>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</si>
  <si>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</si>
  <si>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</si>
  <si>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</si>
  <si>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</si>
  <si>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</si>
  <si>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</si>
  <si>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</si>
  <si>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</si>
  <si>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</si>
  <si>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</si>
  <si>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</si>
  <si>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</si>
  <si>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</si>
  <si>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</si>
  <si>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</si>
  <si>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</si>
  <si>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</si>
  <si>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</si>
  <si>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</si>
  <si>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</si>
  <si>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</si>
  <si>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</si>
  <si>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</si>
  <si>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</si>
  <si>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</si>
  <si>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</si>
  <si>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</si>
  <si>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</si>
  <si>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</si>
  <si>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</si>
  <si>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</si>
  <si>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</si>
  <si>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</si>
  <si>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</si>
  <si>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</si>
  <si>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</si>
  <si>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</si>
  <si>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</si>
  <si>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</si>
  <si>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</si>
  <si>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</si>
  <si>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</si>
  <si>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</si>
  <si>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</si>
  <si>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</si>
  <si>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</si>
  <si>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</si>
  <si>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</si>
  <si>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</si>
  <si>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</si>
  <si>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</si>
  <si>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</si>
  <si>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</si>
  <si>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</si>
  <si>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</si>
  <si>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</si>
  <si>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</si>
  <si>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</si>
  <si>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</si>
  <si>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</si>
  <si>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</si>
  <si>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</si>
  <si>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</si>
  <si>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</si>
  <si>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</si>
  <si>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</si>
  <si>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</si>
  <si>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</si>
  <si>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</si>
  <si>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</si>
  <si>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</si>
  <si>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</si>
  <si>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</si>
  <si>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</si>
  <si>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</si>
  <si>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</si>
  <si>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</si>
  <si>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</si>
  <si>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</si>
  <si>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</si>
  <si>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</si>
  <si>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</si>
  <si>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</si>
  <si>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</si>
  <si>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</si>
  <si>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</si>
  <si>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</si>
  <si>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</si>
  <si>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</si>
  <si>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</si>
  <si>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</si>
  <si>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</si>
  <si>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</si>
  <si>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</si>
  <si>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</si>
  <si>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</si>
  <si>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</si>
  <si>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</si>
  <si>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</si>
  <si>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</si>
  <si>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</si>
  <si>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</si>
  <si>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</si>
  <si>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</si>
  <si>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</si>
  <si>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</si>
  <si>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</si>
  <si>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</si>
  <si>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</si>
  <si>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</si>
  <si>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</si>
  <si>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</si>
  <si>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</si>
  <si>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</si>
  <si>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</si>
  <si>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</si>
  <si>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</si>
  <si>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</si>
  <si>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</si>
  <si>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</si>
  <si>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</si>
  <si>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</si>
  <si>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</si>
  <si>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</si>
  <si>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</si>
  <si>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</si>
  <si>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</si>
  <si>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</si>
  <si>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</si>
  <si>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</si>
  <si>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</si>
  <si>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</si>
  <si>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</si>
  <si>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</si>
  <si>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</si>
  <si>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</si>
  <si>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</si>
  <si>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</si>
  <si>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</si>
  <si>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</si>
  <si>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</si>
  <si>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</si>
  <si>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</si>
  <si>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</si>
  <si>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</si>
  <si>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</si>
  <si>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</si>
  <si>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</si>
  <si>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</si>
  <si>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</si>
  <si>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</si>
  <si>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</si>
  <si>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</si>
  <si>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</si>
  <si>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</si>
  <si>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</si>
  <si>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</si>
  <si>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</si>
  <si>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</si>
  <si>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</si>
  <si>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</si>
  <si>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</si>
  <si>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</si>
  <si>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</si>
  <si>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</si>
  <si>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</si>
  <si>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</si>
  <si>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</si>
  <si>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</si>
  <si>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</si>
  <si>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</si>
  <si>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</si>
  <si>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</si>
  <si>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</si>
  <si>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</si>
  <si>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</si>
  <si>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</si>
  <si>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</si>
  <si>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</si>
  <si>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</si>
  <si>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</si>
  <si>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</si>
  <si>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</si>
  <si>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</si>
  <si>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</si>
  <si>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</si>
  <si>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</si>
  <si>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</si>
  <si>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</si>
  <si>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</si>
  <si>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</si>
  <si>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</si>
  <si>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</si>
  <si>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</si>
  <si>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</si>
  <si>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</si>
  <si>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</si>
  <si>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</si>
  <si>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</si>
  <si>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</si>
  <si>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</si>
  <si>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</si>
  <si>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</si>
  <si>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</si>
  <si>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</si>
  <si>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</si>
  <si>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</si>
  <si>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</si>
  <si>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</si>
  <si>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</si>
  <si>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</si>
  <si>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</si>
  <si>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</si>
  <si>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</si>
  <si>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</si>
  <si>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</si>
  <si>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</si>
  <si>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</si>
  <si>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</si>
  <si>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</si>
  <si>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</si>
  <si>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</si>
  <si>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</si>
  <si>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</si>
  <si>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</si>
  <si>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</si>
  <si>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</si>
  <si>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</si>
  <si>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</si>
  <si>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</si>
  <si>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</si>
  <si>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</si>
  <si>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</si>
  <si>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</si>
  <si>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</si>
  <si>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</si>
  <si>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</si>
  <si>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</si>
  <si>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</si>
  <si>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</si>
  <si>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</si>
  <si>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</si>
  <si>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</si>
  <si>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</si>
  <si>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</si>
  <si>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</si>
  <si>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</si>
  <si>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</si>
  <si>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</si>
  <si>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</si>
  <si>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</si>
  <si>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</si>
  <si>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</si>
  <si>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</si>
  <si>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</si>
  <si>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</si>
  <si>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</si>
  <si>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</si>
  <si>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</si>
  <si>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</si>
  <si>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</si>
  <si>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</si>
  <si>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</si>
  <si>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</si>
  <si>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</si>
  <si>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</si>
  <si>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</si>
  <si>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</si>
  <si>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</si>
  <si>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</si>
  <si>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</si>
  <si>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</si>
  <si>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</si>
  <si>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</si>
  <si>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</si>
  <si>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</si>
  <si>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</si>
  <si>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</si>
  <si>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</si>
  <si>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</si>
  <si>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</si>
  <si>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</si>
  <si>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</si>
  <si>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</si>
  <si>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</si>
  <si>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</si>
  <si>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</si>
  <si>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</si>
  <si>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</si>
  <si>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</si>
  <si>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</si>
  <si>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</si>
  <si>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</si>
  <si>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</si>
  <si>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</si>
  <si>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</si>
  <si>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</si>
  <si>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</si>
  <si>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</si>
  <si>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</si>
  <si>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</si>
  <si>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</si>
  <si>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</si>
  <si>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</si>
  <si>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</si>
  <si>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</si>
  <si>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</si>
  <si>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</si>
  <si>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</si>
  <si>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</si>
  <si>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</si>
  <si>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</si>
  <si>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</si>
  <si>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</si>
  <si>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</si>
  <si>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</si>
  <si>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</si>
  <si>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</si>
  <si>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</si>
  <si>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</si>
  <si>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</si>
  <si>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</si>
  <si>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</si>
  <si>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</si>
  <si>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</si>
  <si>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</si>
  <si>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</si>
  <si>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</si>
  <si>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</si>
  <si>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</si>
  <si>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</si>
  <si>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</si>
  <si>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</si>
  <si>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</si>
  <si>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</si>
  <si>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</si>
  <si>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</si>
  <si>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</si>
  <si>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</si>
  <si>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</si>
  <si>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</si>
  <si>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</si>
  <si>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</si>
  <si>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</si>
  <si>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</si>
  <si>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</si>
  <si>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</si>
  <si>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</si>
  <si>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</si>
  <si>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</si>
  <si>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</si>
  <si>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</si>
  <si>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</si>
  <si>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</si>
  <si>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</si>
  <si>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</si>
  <si>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</si>
  <si>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</si>
  <si>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</si>
  <si>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</si>
  <si>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</si>
  <si>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</si>
  <si>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</si>
  <si>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</si>
  <si>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</si>
  <si>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</si>
  <si>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</si>
  <si>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</si>
  <si>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</si>
  <si>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</si>
  <si>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</si>
  <si>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</si>
  <si>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</si>
  <si>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</si>
  <si>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</si>
  <si>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</si>
  <si>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</si>
  <si>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</si>
  <si>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</si>
  <si>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</si>
  <si>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</si>
  <si>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</si>
  <si>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</si>
  <si>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</si>
  <si>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</si>
  <si>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</si>
  <si>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</si>
  <si>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</si>
  <si>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</si>
  <si>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</si>
  <si>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</si>
  <si>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</si>
  <si>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</si>
  <si>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</si>
  <si>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</si>
  <si>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</si>
  <si>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</si>
  <si>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</si>
  <si>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</si>
  <si>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</si>
  <si>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</si>
  <si>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</si>
  <si>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</si>
  <si>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</si>
  <si>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</si>
  <si>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</si>
  <si>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</si>
  <si>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</si>
  <si>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</si>
  <si>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</si>
  <si>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</si>
  <si>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</si>
  <si>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</si>
  <si>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</si>
  <si>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</si>
  <si>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</si>
  <si>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</si>
  <si>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</si>
  <si>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</si>
  <si>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</si>
  <si>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</si>
  <si>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</si>
  <si>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</si>
  <si>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</si>
  <si>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</si>
  <si>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</si>
  <si>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</si>
  <si>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</si>
  <si>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</si>
  <si>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</si>
  <si>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</si>
  <si>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</si>
  <si>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</si>
  <si>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</si>
  <si>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</si>
  <si>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</si>
  <si>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</si>
  <si>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</si>
  <si>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</si>
  <si>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</si>
  <si>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</si>
  <si>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</si>
  <si>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</si>
  <si>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</si>
  <si>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</si>
  <si>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</si>
  <si>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</si>
  <si>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</si>
  <si>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</si>
  <si>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</si>
  <si>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</si>
  <si>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</si>
  <si>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</si>
  <si>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</si>
  <si>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</si>
  <si>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</si>
  <si>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</si>
  <si>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</si>
  <si>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</si>
  <si>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</si>
  <si>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</si>
  <si>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</si>
  <si>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</si>
  <si>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</si>
  <si>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</si>
  <si>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</si>
  <si>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</si>
  <si>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</si>
  <si>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</si>
  <si>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</si>
  <si>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</si>
  <si>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</si>
  <si>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</si>
  <si>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</si>
  <si>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</si>
  <si>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</si>
  <si>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</si>
  <si>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</si>
  <si>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</si>
  <si>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</si>
  <si>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</si>
  <si>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</si>
  <si>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</si>
  <si>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</si>
  <si>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</si>
  <si>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</si>
  <si>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</si>
  <si>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</si>
  <si>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</si>
  <si>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</si>
  <si>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</si>
  <si>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</si>
  <si>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</si>
  <si>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</si>
  <si>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</si>
  <si>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</si>
  <si>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</si>
  <si>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</si>
  <si>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</si>
  <si>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</si>
  <si>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</si>
  <si>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</si>
  <si>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</si>
  <si>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</si>
  <si>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</si>
  <si>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</si>
  <si>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</si>
  <si>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</si>
  <si>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</si>
  <si>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</si>
  <si>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</si>
  <si>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</si>
  <si>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</si>
  <si>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</si>
  <si>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</si>
  <si>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</si>
  <si>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</si>
  <si>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</si>
  <si>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</si>
  <si>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</si>
  <si>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</si>
  <si>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</si>
  <si>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</si>
  <si>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</si>
  <si>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</si>
  <si>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</si>
  <si>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</si>
  <si>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</si>
  <si>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</si>
  <si>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</si>
  <si>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</si>
  <si>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</si>
  <si>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</si>
  <si>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</si>
  <si>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</si>
  <si>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</si>
  <si>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</si>
  <si>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</si>
  <si>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</si>
  <si>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</si>
  <si>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</si>
  <si>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</si>
  <si>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</si>
  <si>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</si>
  <si>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</si>
  <si>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</si>
  <si>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</si>
  <si>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</si>
  <si>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</si>
  <si>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</si>
  <si>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</si>
  <si>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</si>
  <si>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</si>
  <si>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</si>
  <si>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</si>
  <si>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</si>
  <si>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</si>
  <si>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</si>
  <si>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</si>
  <si>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</si>
  <si>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</si>
  <si>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</si>
  <si>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</si>
  <si>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</si>
  <si>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</si>
  <si>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</si>
  <si>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</si>
  <si>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</si>
  <si>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</si>
  <si>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</si>
  <si>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</si>
  <si>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</si>
  <si>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</si>
  <si>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</si>
  <si>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</si>
  <si>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</si>
  <si>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</si>
  <si>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</si>
  <si>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</si>
  <si>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</si>
  <si>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</si>
  <si>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</si>
  <si>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</si>
  <si>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</si>
  <si>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</si>
  <si>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</si>
  <si>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</si>
  <si>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</si>
  <si>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</si>
  <si>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</si>
  <si>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</si>
  <si>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</si>
  <si>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</si>
  <si>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</si>
  <si>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</si>
  <si>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</si>
  <si>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</si>
  <si>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</si>
  <si>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</si>
  <si>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</si>
  <si>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</si>
  <si>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</si>
  <si>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</si>
  <si>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</si>
  <si>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</si>
  <si>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</si>
  <si>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</si>
  <si>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</si>
  <si>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</si>
  <si>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</si>
  <si>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</si>
  <si>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</si>
  <si>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</si>
  <si>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</si>
  <si>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</si>
  <si>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</si>
  <si>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</si>
  <si>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</si>
  <si>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</si>
  <si>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</si>
  <si>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</si>
  <si>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</si>
  <si>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</si>
  <si>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</si>
  <si>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</si>
  <si>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</si>
  <si>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</si>
  <si>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</si>
  <si>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</si>
  <si>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</si>
  <si>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</si>
  <si>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</si>
  <si>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</si>
  <si>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</si>
  <si>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</si>
  <si>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</si>
  <si>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</si>
  <si>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</si>
  <si>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</si>
  <si>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</si>
  <si>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</si>
  <si>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</si>
  <si>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</si>
  <si>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</si>
  <si>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</si>
  <si>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</si>
  <si>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</si>
  <si>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</si>
  <si>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</si>
  <si>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</si>
  <si>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</si>
  <si>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</si>
  <si>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</si>
  <si>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</si>
  <si>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</si>
  <si>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</si>
  <si>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</si>
  <si>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</si>
  <si>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</si>
  <si>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</si>
  <si>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</si>
  <si>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</si>
  <si>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</si>
  <si>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</si>
  <si>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</si>
  <si>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</si>
  <si>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</si>
  <si>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</si>
  <si>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</si>
  <si>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</si>
  <si>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</si>
  <si>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</si>
  <si>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</si>
  <si>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</si>
  <si>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</si>
  <si>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</si>
  <si>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</si>
  <si>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</si>
  <si>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</si>
  <si>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</si>
  <si>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</si>
  <si>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</si>
  <si>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</si>
  <si>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</si>
  <si>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</si>
  <si>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</si>
  <si>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</si>
  <si>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</si>
  <si>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</si>
  <si>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</si>
  <si>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</si>
  <si>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</si>
  <si>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</si>
  <si>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</si>
  <si>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</si>
  <si>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</si>
  <si>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</si>
  <si>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</si>
  <si>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</si>
  <si>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</si>
  <si>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</si>
  <si>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</si>
  <si>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</si>
  <si>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</si>
  <si>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</si>
  <si>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</si>
  <si>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</si>
  <si>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</si>
  <si>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</si>
  <si>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</si>
  <si>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</si>
  <si>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</si>
  <si>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</si>
  <si>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</si>
  <si>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</si>
  <si>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</si>
  <si>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</si>
  <si>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</si>
  <si>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</si>
  <si>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</si>
  <si>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</si>
  <si>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</si>
  <si>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</si>
  <si>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</si>
  <si>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</si>
  <si>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</si>
  <si>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</si>
  <si>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</si>
  <si>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</si>
  <si>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</si>
  <si>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</si>
  <si>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</si>
  <si>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</si>
  <si>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</si>
  <si>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</si>
  <si>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</si>
  <si>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</si>
  <si>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</si>
  <si>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</si>
  <si>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</si>
  <si>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</si>
  <si>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</si>
  <si>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</si>
  <si>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</si>
  <si>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</si>
  <si>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</si>
  <si>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</si>
  <si>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</si>
  <si>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</si>
  <si>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</si>
  <si>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</si>
  <si>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</si>
  <si>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</si>
  <si>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</si>
  <si>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</si>
  <si>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</si>
  <si>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</si>
  <si>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</si>
  <si>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</si>
  <si>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</si>
  <si>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</si>
  <si>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</si>
  <si>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</si>
  <si>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</si>
  <si>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</si>
  <si>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</si>
  <si>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</si>
  <si>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</si>
  <si>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</si>
  <si>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</si>
  <si>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</si>
  <si>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</si>
  <si>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</si>
  <si>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</si>
  <si>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</si>
  <si>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</si>
  <si>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</si>
  <si>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</si>
  <si>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</si>
  <si>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</si>
  <si>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</si>
  <si>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</si>
  <si>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</si>
  <si>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</si>
  <si>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</si>
  <si>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</si>
  <si>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</si>
  <si>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</si>
  <si>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</si>
  <si>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</si>
  <si>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</si>
  <si>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</si>
  <si>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</si>
  <si>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</si>
  <si>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</si>
  <si>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</si>
  <si>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</si>
  <si>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</si>
  <si>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</si>
  <si>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</si>
  <si>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</si>
  <si>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</si>
  <si>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</si>
  <si>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</si>
  <si>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</si>
  <si>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</si>
  <si>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</si>
  <si>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</si>
  <si>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</si>
  <si>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</si>
  <si>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</si>
  <si>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</si>
  <si>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</si>
  <si>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</si>
  <si>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</si>
  <si>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</si>
  <si>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</si>
  <si>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</si>
  <si>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</si>
  <si>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</si>
  <si>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</si>
  <si>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</si>
  <si>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</si>
  <si>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</si>
  <si>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</si>
  <si>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</si>
  <si>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</si>
  <si>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</si>
  <si>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</si>
  <si>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</si>
  <si>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</si>
  <si>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</si>
  <si>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</si>
  <si>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</si>
  <si>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</si>
  <si>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</si>
  <si>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</si>
  <si>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</si>
  <si>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</si>
  <si>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</si>
  <si>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</si>
  <si>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</si>
  <si>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</si>
  <si>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</si>
  <si>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</si>
  <si>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</si>
  <si>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</si>
  <si>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</si>
  <si>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</si>
  <si>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</si>
  <si>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</si>
  <si>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</si>
  <si>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</si>
  <si>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</si>
  <si>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</si>
  <si>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</si>
  <si>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</si>
  <si>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</si>
  <si>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</si>
  <si>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</si>
  <si>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</si>
  <si>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</si>
  <si>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</si>
  <si>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</si>
  <si>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</si>
  <si>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</si>
  <si>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</si>
  <si>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</si>
  <si>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</si>
  <si>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</si>
  <si>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</si>
  <si>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</si>
  <si>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</si>
  <si>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</si>
  <si>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</si>
  <si>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</si>
  <si>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</si>
  <si>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</si>
  <si>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</si>
  <si>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</si>
  <si>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</si>
  <si>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</si>
  <si>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</si>
  <si>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</si>
  <si>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</si>
  <si>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</si>
  <si>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</si>
  <si>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</si>
  <si>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</si>
  <si>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</si>
  <si>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</si>
  <si>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</si>
  <si>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</si>
  <si>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</si>
  <si>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</si>
  <si>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</si>
  <si>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</si>
  <si>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</si>
  <si>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</si>
  <si>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</si>
  <si>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</si>
  <si>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</si>
  <si>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</si>
  <si>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</si>
  <si>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</si>
  <si>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</si>
  <si>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</si>
  <si>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</si>
  <si>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</si>
  <si>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</si>
  <si>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</si>
  <si>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</si>
  <si>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</si>
  <si>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</si>
  <si>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</si>
  <si>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</si>
  <si>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</si>
  <si>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</si>
  <si>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</si>
  <si>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</si>
  <si>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</si>
  <si>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</si>
  <si>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</si>
  <si>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</si>
  <si>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</si>
  <si>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</si>
  <si>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</si>
  <si>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</si>
  <si>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</si>
  <si>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</si>
  <si>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</si>
  <si>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</si>
  <si>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</si>
  <si>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</si>
  <si>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</si>
  <si>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</si>
  <si>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</si>
  <si>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</si>
  <si>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</si>
  <si>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</si>
  <si>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</si>
  <si>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</si>
  <si>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</si>
  <si>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</si>
  <si>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</si>
  <si>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</si>
  <si>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</si>
  <si>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</si>
  <si>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</si>
  <si>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</si>
  <si>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</si>
  <si>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</si>
  <si>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</si>
  <si>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</si>
  <si>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</si>
  <si>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</si>
  <si>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</si>
  <si>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</si>
  <si>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</si>
  <si>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</si>
  <si>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</si>
  <si>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</si>
  <si>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</si>
  <si>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</si>
  <si>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</si>
  <si>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</si>
  <si>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</si>
  <si>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</si>
  <si>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</si>
  <si>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</si>
  <si>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</si>
  <si>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</si>
  <si>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</si>
  <si>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</si>
  <si>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</si>
  <si>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</si>
  <si>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</si>
  <si>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</si>
  <si>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</si>
  <si>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</si>
  <si>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</si>
  <si>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</si>
  <si>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</si>
  <si>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</si>
  <si>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</si>
  <si>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</si>
  <si>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</si>
  <si>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</si>
  <si>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</si>
  <si>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</si>
  <si>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</si>
  <si>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</si>
  <si>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</si>
  <si>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</si>
  <si>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</si>
  <si>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</si>
  <si>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</si>
  <si>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</si>
  <si>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</si>
  <si>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</si>
  <si>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</si>
  <si>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</si>
  <si>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</si>
  <si>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</si>
  <si>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</si>
  <si>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</si>
  <si>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</si>
  <si>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</si>
  <si>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</si>
  <si>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</si>
  <si>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</si>
  <si>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</si>
  <si>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</si>
  <si>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</si>
  <si>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</si>
  <si>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</si>
  <si>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</si>
  <si>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</si>
  <si>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</si>
  <si>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</si>
  <si>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</si>
  <si>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</si>
  <si>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</si>
  <si>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</si>
  <si>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</si>
  <si>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</si>
  <si>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</si>
  <si>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</si>
  <si>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</si>
  <si>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</si>
  <si>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</si>
  <si>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</si>
  <si>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</si>
  <si>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</si>
  <si>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</si>
  <si>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</si>
  <si>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</si>
  <si>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</si>
  <si>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</si>
  <si>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</si>
  <si>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</si>
  <si>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</si>
  <si>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</si>
  <si>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</si>
  <si>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</si>
  <si>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</si>
  <si>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</si>
  <si>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</si>
  <si>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</si>
  <si>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</si>
  <si>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</si>
  <si>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</si>
  <si>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</si>
  <si>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</si>
  <si>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</si>
  <si>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</si>
  <si>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</si>
  <si>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</si>
  <si>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</si>
  <si>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</si>
  <si>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</si>
  <si>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</si>
  <si>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</si>
  <si>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</si>
  <si>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</si>
  <si>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</si>
  <si>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</si>
  <si>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</si>
  <si>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</si>
  <si>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</si>
  <si>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</si>
  <si>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</si>
  <si>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</si>
  <si>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</si>
  <si>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</si>
  <si>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</si>
  <si>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</si>
  <si>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</si>
  <si>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</si>
  <si>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</si>
  <si>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</si>
  <si>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</si>
  <si>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</si>
  <si>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</si>
  <si>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</si>
  <si>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</si>
  <si>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</si>
  <si>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</si>
  <si>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</si>
  <si>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</si>
  <si>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</si>
  <si>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</si>
  <si>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</si>
  <si>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</si>
  <si>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</si>
  <si>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</si>
  <si>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</si>
  <si>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</si>
  <si>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</si>
  <si>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</si>
  <si>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</si>
  <si>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</si>
  <si>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</si>
  <si>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</si>
  <si>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</si>
  <si>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</si>
  <si>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</si>
  <si>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</si>
  <si>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</si>
  <si>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</si>
  <si>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</si>
  <si>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</si>
  <si>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</si>
  <si>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</si>
  <si>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</si>
  <si>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</si>
  <si>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</si>
  <si>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</si>
  <si>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</si>
  <si>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</si>
  <si>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</si>
  <si>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</si>
  <si>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</si>
  <si>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</si>
  <si>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</si>
  <si>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</si>
  <si>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</si>
  <si>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</si>
  <si>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</si>
  <si>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</si>
  <si>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</si>
  <si>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</si>
  <si>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</si>
  <si>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</si>
  <si>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</si>
  <si>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</si>
  <si>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</si>
  <si>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</si>
  <si>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</si>
  <si>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</si>
  <si>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</si>
  <si>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</si>
  <si>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</si>
  <si>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</si>
  <si>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</si>
  <si>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</si>
  <si>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</si>
  <si>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</si>
  <si>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</si>
  <si>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</si>
  <si>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</si>
  <si>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</si>
  <si>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</si>
  <si>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</si>
  <si>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</si>
  <si>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</si>
  <si>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</si>
  <si>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</si>
  <si>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</si>
  <si>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</si>
  <si>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</si>
  <si>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</si>
  <si>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</si>
  <si>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</si>
  <si>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</si>
  <si>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</si>
  <si>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</si>
  <si>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</si>
  <si>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</si>
  <si>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</si>
  <si>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</si>
  <si>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</si>
  <si>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</si>
  <si>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</si>
  <si>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</si>
  <si>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</si>
  <si>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</si>
  <si>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</si>
  <si>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</si>
  <si>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</si>
  <si>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</si>
  <si>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</si>
  <si>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</si>
  <si>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</si>
  <si>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</si>
  <si>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</si>
  <si>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</si>
  <si>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</si>
  <si>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</si>
  <si>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</si>
  <si>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</si>
  <si>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</si>
  <si>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</si>
  <si>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</si>
  <si>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</si>
  <si>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</si>
  <si>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</si>
  <si>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</si>
  <si>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</si>
  <si>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</si>
  <si>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</si>
  <si>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</si>
  <si>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</si>
  <si>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</si>
  <si>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</si>
  <si>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</si>
  <si>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</si>
  <si>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</si>
  <si>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</si>
  <si>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</si>
  <si>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</si>
  <si>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</si>
  <si>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</si>
  <si>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</si>
  <si>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</si>
  <si>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</si>
  <si>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</si>
  <si>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</si>
  <si>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</si>
  <si>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</si>
  <si>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</si>
  <si>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</si>
  <si>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</si>
  <si>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</si>
  <si>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</si>
  <si>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</si>
  <si>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</si>
  <si>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</si>
  <si>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</si>
  <si>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</si>
  <si>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</si>
  <si>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</si>
  <si>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</si>
  <si>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</si>
  <si>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</si>
  <si>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</si>
  <si>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</si>
  <si>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</si>
  <si>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</si>
  <si>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</si>
  <si>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</si>
  <si>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</si>
  <si>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</si>
  <si>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</si>
  <si>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</si>
  <si>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</si>
  <si>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</si>
  <si>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</si>
  <si>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</si>
  <si>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</si>
  <si>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</si>
  <si>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</si>
  <si>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</si>
  <si>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</si>
  <si>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</si>
  <si>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</si>
  <si>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</si>
  <si>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</si>
  <si>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</si>
  <si>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</si>
  <si>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</si>
  <si>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</si>
  <si>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</si>
  <si>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</si>
  <si>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</si>
  <si>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</si>
  <si>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</si>
  <si>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</si>
  <si>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</si>
  <si>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</si>
  <si>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</si>
  <si>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</si>
  <si>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</si>
  <si>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</si>
  <si>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</si>
  <si>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</si>
  <si>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</si>
  <si>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</si>
  <si>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</si>
  <si>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</si>
  <si>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</si>
  <si>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</si>
  <si>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</si>
  <si>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</si>
  <si>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</si>
  <si>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</si>
  <si>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</si>
  <si>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</si>
  <si>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</si>
  <si>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</si>
  <si>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</si>
  <si>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</si>
  <si>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</si>
  <si>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</si>
  <si>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</si>
  <si>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</si>
  <si>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</si>
  <si>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</si>
  <si>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</si>
  <si>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</si>
  <si>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</si>
  <si>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</si>
  <si>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</si>
  <si>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</si>
  <si>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</si>
  <si>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</si>
  <si>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</si>
  <si>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</si>
  <si>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</si>
  <si>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</si>
  <si>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</si>
  <si>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</si>
  <si>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</si>
  <si>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</si>
  <si>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</si>
  <si>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</si>
  <si>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</si>
  <si>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</si>
  <si>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</si>
  <si>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</si>
  <si>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</si>
  <si>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</si>
  <si>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</si>
  <si>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</si>
  <si>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</si>
  <si>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</si>
  <si>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</si>
  <si>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</si>
  <si>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</si>
  <si>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</si>
  <si>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</si>
  <si>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</si>
  <si>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</si>
  <si>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</si>
  <si>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</si>
  <si>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</si>
  <si>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</si>
  <si>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</si>
  <si>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</si>
  <si>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</si>
  <si>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</si>
  <si>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</si>
  <si>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</si>
  <si>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</si>
  <si>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</si>
  <si>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</si>
  <si>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</si>
  <si>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</si>
  <si>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</si>
  <si>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</si>
  <si>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</si>
  <si>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</si>
  <si>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</si>
  <si>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</si>
  <si>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</si>
  <si>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</si>
  <si>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</si>
  <si>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</si>
  <si>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</si>
  <si>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</si>
  <si>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</si>
  <si>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</si>
  <si>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</si>
  <si>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</si>
  <si>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</si>
  <si>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</si>
  <si>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</si>
  <si>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</si>
  <si>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</si>
  <si>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</si>
  <si>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</si>
  <si>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</si>
  <si>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</si>
  <si>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</si>
  <si>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</si>
  <si>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</si>
  <si>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</si>
  <si>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</si>
  <si>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</si>
  <si>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</si>
  <si>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</si>
  <si>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</si>
  <si>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</si>
  <si>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</si>
  <si>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</si>
  <si>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</si>
  <si>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</si>
  <si>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</si>
  <si>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</si>
  <si>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</si>
  <si>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</si>
  <si>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</si>
  <si>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</si>
  <si>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</si>
  <si>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</si>
  <si>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</si>
  <si>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</si>
  <si>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</si>
  <si>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</si>
  <si>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</si>
  <si>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</si>
  <si>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</si>
  <si>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</si>
  <si>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</si>
  <si>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</si>
  <si>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</si>
  <si>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</si>
  <si>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</si>
  <si>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</si>
  <si>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</si>
  <si>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</si>
  <si>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</si>
  <si>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</si>
  <si>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</si>
  <si>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</si>
  <si>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</si>
  <si>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</si>
  <si>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</si>
  <si>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</si>
  <si>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</si>
  <si>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</si>
  <si>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</si>
  <si>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</si>
  <si>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</si>
  <si>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</si>
  <si>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</si>
  <si>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</si>
  <si>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</si>
  <si>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</si>
  <si>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</si>
  <si>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</si>
  <si>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</si>
  <si>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</si>
  <si>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</si>
  <si>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</si>
  <si>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</si>
  <si>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</si>
  <si>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</si>
  <si>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</si>
  <si>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</si>
  <si>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</si>
  <si>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</si>
  <si>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</si>
  <si>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</si>
  <si>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</si>
  <si>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</si>
  <si>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</si>
  <si>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</si>
  <si>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</si>
  <si>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</si>
  <si>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</si>
  <si>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</si>
  <si>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</si>
  <si>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</si>
  <si>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</si>
  <si>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</si>
  <si>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</si>
  <si>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</si>
  <si>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</si>
  <si>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</si>
  <si>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</si>
  <si>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</si>
  <si>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</si>
  <si>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</si>
  <si>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</si>
  <si>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</si>
  <si>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</si>
  <si>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</si>
  <si>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</si>
  <si>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</si>
  <si>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</si>
  <si>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</si>
  <si>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</si>
  <si>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</si>
  <si>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</si>
  <si>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</si>
  <si>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</si>
  <si>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</si>
  <si>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</si>
  <si>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</si>
  <si>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</si>
  <si>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</si>
  <si>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</si>
  <si>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</si>
  <si>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</si>
  <si>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</si>
  <si>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</si>
  <si>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</si>
  <si>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</si>
  <si>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</si>
  <si>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</si>
  <si>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</si>
  <si>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</si>
  <si>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</si>
  <si>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</si>
  <si>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</si>
  <si>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</si>
  <si>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</si>
  <si>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</si>
  <si>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</si>
  <si>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</si>
  <si>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</si>
  <si>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</si>
  <si>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</si>
  <si>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</si>
  <si>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</si>
  <si>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</si>
  <si>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</si>
  <si>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</si>
  <si>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</si>
  <si>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</si>
  <si>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</si>
  <si>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</si>
  <si>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</si>
  <si>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</si>
  <si>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</si>
  <si>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</si>
  <si>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</si>
  <si>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</si>
  <si>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</si>
  <si>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</si>
  <si>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</si>
  <si>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</si>
  <si>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</si>
  <si>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</si>
  <si>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</si>
  <si>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</si>
  <si>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</si>
  <si>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</si>
  <si>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</si>
  <si>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</si>
  <si>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</si>
  <si>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</si>
  <si>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</si>
  <si>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</si>
  <si>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</si>
  <si>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</si>
  <si>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</si>
  <si>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</si>
  <si>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</si>
  <si>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</si>
  <si>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</si>
  <si>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</si>
  <si>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</si>
  <si>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</si>
  <si>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</si>
  <si>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</si>
  <si>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</si>
  <si>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</si>
  <si>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</si>
  <si>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</si>
  <si>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</si>
  <si>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</si>
  <si>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</si>
  <si>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</si>
  <si>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</si>
  <si>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</si>
  <si>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</si>
  <si>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</si>
  <si>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</si>
  <si>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</si>
  <si>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</si>
  <si>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</si>
  <si>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</si>
  <si>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</si>
  <si>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</si>
  <si>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</si>
  <si>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</si>
  <si>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</si>
  <si>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</si>
  <si>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</si>
  <si>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</si>
  <si>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</si>
  <si>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</si>
  <si>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</si>
  <si>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</si>
  <si>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</si>
  <si>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</si>
  <si>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</si>
  <si>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</si>
  <si>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</si>
  <si>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</si>
  <si>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</si>
  <si>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</si>
  <si>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</si>
  <si>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</si>
  <si>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</si>
  <si>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</si>
  <si>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</si>
  <si>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</si>
  <si>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</si>
  <si>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</si>
  <si>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</si>
  <si>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</si>
  <si>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</si>
  <si>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</si>
  <si>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</si>
  <si>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</si>
  <si>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</si>
  <si>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</si>
  <si>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</si>
  <si>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</si>
  <si>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</si>
  <si>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</si>
  <si>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</si>
  <si>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</si>
  <si>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</si>
  <si>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</si>
  <si>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</si>
  <si>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</si>
  <si>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</si>
  <si>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</si>
  <si>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</si>
  <si>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</si>
  <si>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</si>
  <si>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</si>
  <si>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</si>
  <si>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</si>
  <si>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</si>
  <si>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</si>
  <si>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</si>
  <si>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</si>
  <si>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</si>
  <si>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</si>
  <si>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</si>
  <si>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</si>
  <si>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</si>
  <si>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</si>
  <si>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</si>
  <si>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</si>
  <si>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</si>
  <si>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</si>
  <si>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</si>
  <si>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</si>
  <si>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</si>
  <si>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</si>
  <si>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</si>
  <si>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</si>
  <si>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</si>
  <si>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</si>
  <si>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</si>
  <si>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</si>
  <si>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</si>
  <si>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</si>
  <si>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</si>
  <si>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</si>
  <si>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</si>
  <si>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</si>
  <si>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</si>
  <si>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</si>
  <si>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</si>
  <si>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</si>
  <si>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</si>
  <si>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</si>
  <si>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</si>
  <si>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</si>
  <si>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</si>
  <si>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</si>
  <si>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</si>
  <si>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</si>
  <si>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</si>
  <si>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</si>
  <si>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</si>
  <si>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</si>
  <si>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</si>
  <si>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</si>
  <si>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</si>
  <si>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</si>
  <si>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</si>
  <si>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</si>
  <si>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</si>
  <si>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</si>
  <si>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</si>
  <si>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</si>
  <si>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</si>
  <si>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</si>
  <si>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</si>
  <si>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</si>
  <si>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</si>
  <si>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</si>
  <si>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</si>
  <si>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</si>
  <si>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</si>
  <si>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</si>
  <si>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</si>
  <si>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</si>
  <si>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</si>
  <si>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</si>
  <si>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</si>
  <si>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</si>
  <si>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</si>
  <si>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</si>
  <si>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</si>
  <si>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</si>
  <si>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</si>
  <si>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</si>
  <si>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</si>
  <si>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</si>
  <si>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</si>
  <si>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</si>
  <si>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</si>
  <si>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</si>
  <si>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</si>
  <si>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</si>
  <si>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</si>
  <si>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</si>
  <si>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</si>
  <si>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</si>
  <si>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</si>
  <si>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</si>
  <si>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</si>
  <si>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</si>
  <si>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</si>
  <si>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</si>
  <si>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</si>
  <si>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</si>
  <si>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</si>
  <si>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</si>
  <si>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</si>
  <si>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</si>
  <si>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</si>
  <si>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</si>
  <si>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</si>
  <si>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</si>
  <si>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</si>
  <si>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</si>
  <si>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</si>
  <si>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</si>
  <si>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</si>
  <si>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</si>
  <si>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</si>
  <si>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</si>
  <si>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</si>
  <si>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</si>
  <si>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</si>
  <si>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</si>
  <si>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</si>
  <si>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</si>
  <si>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</si>
  <si>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</si>
  <si>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</si>
  <si>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</si>
  <si>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</si>
  <si>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</si>
  <si>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</si>
  <si>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</si>
  <si>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</si>
  <si>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</si>
  <si>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</si>
  <si>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</si>
  <si>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</si>
  <si>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</si>
  <si>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</si>
  <si>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</si>
  <si>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</si>
  <si>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</si>
  <si>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</si>
  <si>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</si>
  <si>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</si>
  <si>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</si>
  <si>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</si>
  <si>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</si>
  <si>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</si>
  <si>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</si>
  <si>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</si>
  <si>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</si>
  <si>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</si>
  <si>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</si>
  <si>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</si>
  <si>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</si>
  <si>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</si>
  <si>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</si>
  <si>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</si>
  <si>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</si>
  <si>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</si>
  <si>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</si>
  <si>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</si>
  <si>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</si>
  <si>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</si>
  <si>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</si>
  <si>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</si>
  <si>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</si>
  <si>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</si>
  <si>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</si>
  <si>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</si>
  <si>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</si>
  <si>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</si>
  <si>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</si>
  <si>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</si>
  <si>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</si>
  <si>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</si>
  <si>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</si>
  <si>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</si>
  <si>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</si>
  <si>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</si>
  <si>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</si>
  <si>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</si>
  <si>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</si>
  <si>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</si>
  <si>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</si>
  <si>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</si>
  <si>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</si>
  <si>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</si>
  <si>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</si>
  <si>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</si>
  <si>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</si>
  <si>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</si>
  <si>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</si>
  <si>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</si>
  <si>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</si>
  <si>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</si>
  <si>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</si>
  <si>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</si>
  <si>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</si>
  <si>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</si>
  <si>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</si>
  <si>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</si>
  <si>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</si>
  <si>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</si>
  <si>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</si>
  <si>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</si>
  <si>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</si>
  <si>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</si>
  <si>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</si>
  <si>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</si>
  <si>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</si>
  <si>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</si>
  <si>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</si>
  <si>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</si>
  <si>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</si>
  <si>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</si>
  <si>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</si>
  <si>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</si>
  <si>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</si>
  <si>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</si>
  <si>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</si>
  <si>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</si>
  <si>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</si>
  <si>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</si>
  <si>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</si>
  <si>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</si>
  <si>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</si>
  <si>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</si>
  <si>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</si>
  <si>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</si>
  <si>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</si>
  <si>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</si>
  <si>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</si>
  <si>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</si>
  <si>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</si>
  <si>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</si>
  <si>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</si>
  <si>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</si>
  <si>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</si>
  <si>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</si>
  <si>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</si>
  <si>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</si>
  <si>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</si>
  <si>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</si>
  <si>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</si>
  <si>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</si>
  <si>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</si>
  <si>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</si>
  <si>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</si>
  <si>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</si>
  <si>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</si>
  <si>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</si>
  <si>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</si>
  <si>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</si>
  <si>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</si>
  <si>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</si>
  <si>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</si>
  <si>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</si>
  <si>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</si>
  <si>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</si>
  <si>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</si>
  <si>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</si>
  <si>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</si>
  <si>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</si>
  <si>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</si>
  <si>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</si>
  <si>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</si>
  <si>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</si>
  <si>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</si>
  <si>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</si>
  <si>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</si>
  <si>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</si>
  <si>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</si>
  <si>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</si>
  <si>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</si>
  <si>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</si>
  <si>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</si>
  <si>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</si>
  <si>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</si>
  <si>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</si>
  <si>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</si>
  <si>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</si>
  <si>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</si>
  <si>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</si>
  <si>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</si>
  <si>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</si>
  <si>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</si>
  <si>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</si>
  <si>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</si>
  <si>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</si>
  <si>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</si>
  <si>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</si>
  <si>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</si>
  <si>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</si>
  <si>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</si>
  <si>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</si>
  <si>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</si>
  <si>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</si>
  <si>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</si>
  <si>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</si>
  <si>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</si>
  <si>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</si>
  <si>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</si>
  <si>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</si>
  <si>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</si>
  <si>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</si>
  <si>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</si>
  <si>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</si>
  <si>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</si>
  <si>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</si>
  <si>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</si>
  <si>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</si>
  <si>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</si>
  <si>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</si>
  <si>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</si>
  <si>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</si>
  <si>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</si>
  <si>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</si>
  <si>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</si>
  <si>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</si>
  <si>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</si>
  <si>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</si>
  <si>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</si>
  <si>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</si>
  <si>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</si>
  <si>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</si>
  <si>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</si>
  <si>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</si>
  <si>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</si>
  <si>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</si>
  <si>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</si>
  <si>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</si>
  <si>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</si>
  <si>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</si>
  <si>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</si>
  <si>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</si>
  <si>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</si>
  <si>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</si>
  <si>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</si>
  <si>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</si>
  <si>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</si>
  <si>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</si>
  <si>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</si>
  <si>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</si>
  <si>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</si>
  <si>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</si>
  <si>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</si>
  <si>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</si>
  <si>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</si>
  <si>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</si>
  <si>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</si>
  <si>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</si>
  <si>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</si>
  <si>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</si>
  <si>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</si>
  <si>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</si>
  <si>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</si>
  <si>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</si>
  <si>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</si>
  <si>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</si>
  <si>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</si>
  <si>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</si>
  <si>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</si>
  <si>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</si>
  <si>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</si>
  <si>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</si>
  <si>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</si>
  <si>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</si>
  <si>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</si>
  <si>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</si>
  <si>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</si>
  <si>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</si>
  <si>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</si>
  <si>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</si>
  <si>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</si>
  <si>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</si>
  <si>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</si>
  <si>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</si>
  <si>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</si>
  <si>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</si>
  <si>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</si>
  <si>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</si>
  <si>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</si>
  <si>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</si>
  <si>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</si>
  <si>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</si>
  <si>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</si>
  <si>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</si>
  <si>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</si>
  <si>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</si>
  <si>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</si>
  <si>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</si>
  <si>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</si>
  <si>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</si>
  <si>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</si>
  <si>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</si>
  <si>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</si>
  <si>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</si>
  <si>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</si>
  <si>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</si>
  <si>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</si>
  <si>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</si>
  <si>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</si>
  <si>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</si>
  <si>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</si>
  <si>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</si>
  <si>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</si>
  <si>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</si>
  <si>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</si>
  <si>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</si>
  <si>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</si>
  <si>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</si>
  <si>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</si>
  <si>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</si>
  <si>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</si>
  <si>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</si>
  <si>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</si>
  <si>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</si>
  <si>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</si>
  <si>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</si>
  <si>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</si>
  <si>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</si>
  <si>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</si>
  <si>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</si>
  <si>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</si>
  <si>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</si>
  <si>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</si>
  <si>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</si>
  <si>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</si>
  <si>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</si>
  <si>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</si>
  <si>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</si>
  <si>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</si>
  <si>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</si>
  <si>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</si>
  <si>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</si>
  <si>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</si>
  <si>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</si>
  <si>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</si>
  <si>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</si>
  <si>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</si>
  <si>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</si>
  <si>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</si>
  <si>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</si>
  <si>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</si>
  <si>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</si>
  <si>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</si>
  <si>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</si>
  <si>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</si>
  <si>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</si>
  <si>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</si>
  <si>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</si>
  <si>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</si>
  <si>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</si>
  <si>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</si>
  <si>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</si>
  <si>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</si>
  <si>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</si>
  <si>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</si>
  <si>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</si>
  <si>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</si>
  <si>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</si>
  <si>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</si>
  <si>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</si>
  <si>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</si>
  <si>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</si>
  <si>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</si>
  <si>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</si>
  <si>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</si>
  <si>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</si>
  <si>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</si>
  <si>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</si>
  <si>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</si>
  <si>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</si>
  <si>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</si>
  <si>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</si>
  <si>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</si>
  <si>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</si>
  <si>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</si>
  <si>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</si>
  <si>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</si>
  <si>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</si>
  <si>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</si>
  <si>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</si>
  <si>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</si>
  <si>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</si>
  <si>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</si>
  <si>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</si>
  <si>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</si>
  <si>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</si>
  <si>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</si>
  <si>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</si>
  <si>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</si>
  <si>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</si>
  <si>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</si>
  <si>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</si>
  <si>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</si>
  <si>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</si>
  <si>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</si>
  <si>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</si>
  <si>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</si>
  <si>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</si>
  <si>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</si>
  <si>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</si>
  <si>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</si>
  <si>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</si>
  <si>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</si>
  <si>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</si>
  <si>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</si>
  <si>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</si>
  <si>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</si>
  <si>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</si>
  <si>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</si>
  <si>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</si>
  <si>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</si>
  <si>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</si>
  <si>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</si>
  <si>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</si>
  <si>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</si>
  <si>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</si>
  <si>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</si>
  <si>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</si>
  <si>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</si>
  <si>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</si>
  <si>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</si>
  <si>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</si>
  <si>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</si>
  <si>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</si>
  <si>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</si>
  <si>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</si>
  <si>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</si>
  <si>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</si>
  <si>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</si>
  <si>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</si>
  <si>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</si>
  <si>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</si>
  <si>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</si>
  <si>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</si>
  <si>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</si>
  <si>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</si>
  <si>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</si>
  <si>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</si>
  <si>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</si>
  <si>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</si>
  <si>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</si>
  <si>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</si>
  <si>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</si>
  <si>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</si>
  <si>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</si>
  <si>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</si>
  <si>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</si>
  <si>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</si>
  <si>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</si>
  <si>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</si>
  <si>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</si>
  <si>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</si>
  <si>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</si>
  <si>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</si>
  <si>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</si>
  <si>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</si>
  <si>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</si>
  <si>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</si>
  <si>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</si>
  <si>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</si>
  <si>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</si>
  <si>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</si>
  <si>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</si>
  <si>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</si>
  <si>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</si>
  <si>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</si>
  <si>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</si>
  <si>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</si>
  <si>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</si>
  <si>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</si>
  <si>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</si>
  <si>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</si>
  <si>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</si>
  <si>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</si>
  <si>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</si>
  <si>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</si>
  <si>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</si>
  <si>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</si>
  <si>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</si>
  <si>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</si>
  <si>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</si>
  <si>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</si>
  <si>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</si>
  <si>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</si>
  <si>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</si>
  <si>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</si>
  <si>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</si>
  <si>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</si>
  <si>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</si>
  <si>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</si>
  <si>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</si>
  <si>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</si>
  <si>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</si>
  <si>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</si>
  <si>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</si>
  <si>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</si>
  <si>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</si>
  <si>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</si>
  <si>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</si>
  <si>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</si>
  <si>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</si>
  <si>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</si>
  <si>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</si>
  <si>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</si>
  <si>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</si>
  <si>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</si>
  <si>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</si>
  <si>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</si>
  <si>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</si>
  <si>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</si>
  <si>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</si>
  <si>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</si>
  <si>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</si>
  <si>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</si>
  <si>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</si>
  <si>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</si>
  <si>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</si>
  <si>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</si>
  <si>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</si>
  <si>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</si>
  <si>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</si>
  <si>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</si>
  <si>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</si>
  <si>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</si>
  <si>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</si>
  <si>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</si>
  <si>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</si>
  <si>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</si>
  <si>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</si>
  <si>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</si>
  <si>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</si>
  <si>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</si>
  <si>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</si>
  <si>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</si>
  <si>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</si>
  <si>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</si>
  <si>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</si>
  <si>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</si>
  <si>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</si>
  <si>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</si>
  <si>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</si>
  <si>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</si>
  <si>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</si>
  <si>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</si>
  <si>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</si>
  <si>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</si>
  <si>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</si>
  <si>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</si>
  <si>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</si>
  <si>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</si>
  <si>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</si>
  <si>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</si>
  <si>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</si>
  <si>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</si>
  <si>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</si>
  <si>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</si>
  <si>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</si>
  <si>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</si>
  <si>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</si>
  <si>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</si>
  <si>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</si>
  <si>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</si>
  <si>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</si>
  <si>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</si>
  <si>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</si>
  <si>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</si>
  <si>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</si>
  <si>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</si>
  <si>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</si>
  <si>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</si>
  <si>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</si>
  <si>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</si>
  <si>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</si>
  <si>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</si>
  <si>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</si>
  <si>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</si>
  <si>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</si>
  <si>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</si>
  <si>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</si>
  <si>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</si>
  <si>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</si>
  <si>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</si>
  <si>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</si>
  <si>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</si>
  <si>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</si>
  <si>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</si>
  <si>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</si>
  <si>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</si>
  <si>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</si>
  <si>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</si>
  <si>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</si>
  <si>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</si>
  <si>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</si>
  <si>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</si>
  <si>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</si>
  <si>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</si>
  <si>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</si>
  <si>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</si>
  <si>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</si>
  <si>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</si>
  <si>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</si>
  <si>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</si>
  <si>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</si>
  <si>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</si>
  <si>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</si>
  <si>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</si>
  <si>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</si>
  <si>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</si>
  <si>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</si>
  <si>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</si>
  <si>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</si>
  <si>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</si>
  <si>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</si>
  <si>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</si>
  <si>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</si>
  <si>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</si>
  <si>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</si>
  <si>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</si>
  <si>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</si>
  <si>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</si>
  <si>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</si>
  <si>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</si>
  <si>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</si>
  <si>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</si>
  <si>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</si>
  <si>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</si>
  <si>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</si>
  <si>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</si>
  <si>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</si>
  <si>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</si>
  <si>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</si>
  <si>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</si>
  <si>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</si>
  <si>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</si>
  <si>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</si>
  <si>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</si>
  <si>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</si>
  <si>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</si>
  <si>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</si>
  <si>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</si>
  <si>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</si>
  <si>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</si>
  <si>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</si>
  <si>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</si>
  <si>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</si>
  <si>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</si>
  <si>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</si>
  <si>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</si>
  <si>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</si>
  <si>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</si>
  <si>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</si>
  <si>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</si>
  <si>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</si>
  <si>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</si>
  <si>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</si>
  <si>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</si>
  <si>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</si>
  <si>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</si>
  <si>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</si>
  <si>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</si>
  <si>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</si>
  <si>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</si>
  <si>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</si>
  <si>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</si>
  <si>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</si>
  <si>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</si>
  <si>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</si>
  <si>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</si>
  <si>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</si>
  <si>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</si>
  <si>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</si>
  <si>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</si>
  <si>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</si>
  <si>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</si>
  <si>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</si>
  <si>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</si>
  <si>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</si>
  <si>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</si>
  <si>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</si>
  <si>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</si>
  <si>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</si>
  <si>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</si>
  <si>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</si>
  <si>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</si>
  <si>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</si>
  <si>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</si>
  <si>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</si>
  <si>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</si>
  <si>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</si>
  <si>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</si>
  <si>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</si>
  <si>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</si>
  <si>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</si>
  <si>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</si>
  <si>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</si>
  <si>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</si>
  <si>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</si>
  <si>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</si>
  <si>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</si>
  <si>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</si>
  <si>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</si>
  <si>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</si>
  <si>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</si>
  <si>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</si>
  <si>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</si>
  <si>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</si>
  <si>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</si>
  <si>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</si>
  <si>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</si>
  <si>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</si>
  <si>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</si>
  <si>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</si>
  <si>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</si>
  <si>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</si>
  <si>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</si>
  <si>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</si>
  <si>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</si>
  <si>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</si>
  <si>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</si>
  <si>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</si>
  <si>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</si>
  <si>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</si>
  <si>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</si>
  <si>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</si>
  <si>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</si>
  <si>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</si>
  <si>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</si>
  <si>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</si>
  <si>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</si>
  <si>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</si>
  <si>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</si>
  <si>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</si>
  <si>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</si>
  <si>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</si>
  <si>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</si>
  <si>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</si>
  <si>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</si>
  <si>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</si>
  <si>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</si>
  <si>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</si>
  <si>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</si>
  <si>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</si>
  <si>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</si>
  <si>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</si>
  <si>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</si>
  <si>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</si>
  <si>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</si>
  <si>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</si>
  <si>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</si>
  <si>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</si>
  <si>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</si>
  <si>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</si>
  <si>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</si>
  <si>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</si>
  <si>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</si>
  <si>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</si>
  <si>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</si>
  <si>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</si>
  <si>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</si>
  <si>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</si>
  <si>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</si>
  <si>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</si>
  <si>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</si>
  <si>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</si>
  <si>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</si>
  <si>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</si>
  <si>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</si>
  <si>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</si>
  <si>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</si>
  <si>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</si>
  <si>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</si>
  <si>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</si>
  <si>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</si>
  <si>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</si>
  <si>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</si>
  <si>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</si>
  <si>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</si>
  <si>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</si>
  <si>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</si>
  <si>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</si>
  <si>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</si>
  <si>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</si>
  <si>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</si>
  <si>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</si>
  <si>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</si>
  <si>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</si>
  <si>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</si>
  <si>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</si>
  <si>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</si>
  <si>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</si>
  <si>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</si>
  <si>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</si>
  <si>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</si>
  <si>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</si>
  <si>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</si>
  <si>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</si>
  <si>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</si>
  <si>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</si>
  <si>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</si>
  <si>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</si>
  <si>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</si>
  <si>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</si>
  <si>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</si>
  <si>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</si>
  <si>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</si>
  <si>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</si>
  <si>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</si>
  <si>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</si>
  <si>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</si>
  <si>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</si>
  <si>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</si>
  <si>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</si>
  <si>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</si>
  <si>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</si>
  <si>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</si>
  <si>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</si>
  <si>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</si>
  <si>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</si>
  <si>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</si>
  <si>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</si>
  <si>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</si>
  <si>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</si>
  <si>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</si>
  <si>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</si>
  <si>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</si>
  <si>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</si>
  <si>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</si>
  <si>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</si>
  <si>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</si>
  <si>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</si>
  <si>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</si>
  <si>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</si>
  <si>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</si>
  <si>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</si>
  <si>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</si>
  <si>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</si>
  <si>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</si>
  <si>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</si>
  <si>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</si>
  <si>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</si>
  <si>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</si>
  <si>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</si>
  <si>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</si>
  <si>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</si>
  <si>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</si>
  <si>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</si>
  <si>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</si>
  <si>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</si>
  <si>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</si>
  <si>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</si>
  <si>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</si>
  <si>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</si>
  <si>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</si>
  <si>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</si>
  <si>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</si>
  <si>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</si>
  <si>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</si>
  <si>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</si>
  <si>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</si>
  <si>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</si>
  <si>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</si>
  <si>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</si>
  <si>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</si>
  <si>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</si>
  <si>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</si>
  <si>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</si>
  <si>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</si>
  <si>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</si>
  <si>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</si>
  <si>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</si>
  <si>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</si>
  <si>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</si>
  <si>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</si>
  <si>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</si>
  <si>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</si>
  <si>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</si>
  <si>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</si>
  <si>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</si>
  <si>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</si>
  <si>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</si>
  <si>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</si>
  <si>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</si>
  <si>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</si>
  <si>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</si>
  <si>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</si>
  <si>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</si>
  <si>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</si>
  <si>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</si>
  <si>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</si>
  <si>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</si>
  <si>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</si>
  <si>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</si>
  <si>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</si>
  <si>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</si>
  <si>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</si>
  <si>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</si>
  <si>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</si>
  <si>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</si>
  <si>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</si>
  <si>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</si>
  <si>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</si>
  <si>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</si>
  <si>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</si>
  <si>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</si>
  <si>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</si>
  <si>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</si>
  <si>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</si>
  <si>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</si>
  <si>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</si>
  <si>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</si>
  <si>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</si>
  <si>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</si>
  <si>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</si>
  <si>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</si>
  <si>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</si>
  <si>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</si>
  <si>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</si>
  <si>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</si>
  <si>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</si>
  <si>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</si>
  <si>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</si>
  <si>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</si>
  <si>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</si>
  <si>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</si>
  <si>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</si>
  <si>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</si>
  <si>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</si>
  <si>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</si>
  <si>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</si>
  <si>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</si>
  <si>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</si>
  <si>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</si>
  <si>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</si>
  <si>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</si>
  <si>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</si>
  <si>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</si>
  <si>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</si>
  <si>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</si>
  <si>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</si>
  <si>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</si>
  <si>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</si>
  <si>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</si>
  <si>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</si>
  <si>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</si>
  <si>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</si>
  <si>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</si>
  <si>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</si>
  <si>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</si>
  <si>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</si>
  <si>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</si>
  <si>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</si>
  <si>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</si>
  <si>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</si>
  <si>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</si>
  <si>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</si>
  <si>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</si>
  <si>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</si>
  <si>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</si>
  <si>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</si>
  <si>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</si>
  <si>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</si>
  <si>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</si>
  <si>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</si>
  <si>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</si>
  <si>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</si>
  <si>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</si>
  <si>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</si>
  <si>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</si>
  <si>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</si>
  <si>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</si>
  <si>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</si>
  <si>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</si>
  <si>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</si>
  <si>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</si>
  <si>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</si>
  <si>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</si>
  <si>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</si>
  <si>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</si>
  <si>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</si>
  <si>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</si>
  <si>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</si>
  <si>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</si>
  <si>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</si>
  <si>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</si>
  <si>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</si>
  <si>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</si>
  <si>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</si>
  <si>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</si>
  <si>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</si>
  <si>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</si>
  <si>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</si>
  <si>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</si>
  <si>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</si>
  <si>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</si>
  <si>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</si>
  <si>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</si>
  <si>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</si>
  <si>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</si>
  <si>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</si>
  <si>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</si>
  <si>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</si>
  <si>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</si>
  <si>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</si>
  <si>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</si>
  <si>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</si>
  <si>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</si>
  <si>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</si>
  <si>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</si>
  <si>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</si>
  <si>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</si>
  <si>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</si>
  <si>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</si>
  <si>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</si>
  <si>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</si>
  <si>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</si>
  <si>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</si>
  <si>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</si>
  <si>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</si>
  <si>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</si>
  <si>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</si>
  <si>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</si>
  <si>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</si>
  <si>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</si>
  <si>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</si>
  <si>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</si>
  <si>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</si>
  <si>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</si>
  <si>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</si>
  <si>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</si>
  <si>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</si>
  <si>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</si>
  <si>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</si>
  <si>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</si>
  <si>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</si>
  <si>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</si>
  <si>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</si>
  <si>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</si>
  <si>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</si>
  <si>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</si>
  <si>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</si>
  <si>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</si>
  <si>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</si>
  <si>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</si>
  <si>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</si>
  <si>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</si>
  <si>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</si>
  <si>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</si>
  <si>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</si>
  <si>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</si>
  <si>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</si>
  <si>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</si>
  <si>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</si>
  <si>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</si>
  <si>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</si>
  <si>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</si>
  <si>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</si>
  <si>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</si>
  <si>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</si>
  <si>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</si>
  <si>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</si>
  <si>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</si>
  <si>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</si>
  <si>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</si>
  <si>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</si>
  <si>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</si>
  <si>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</si>
  <si>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</si>
  <si>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</si>
  <si>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</si>
  <si>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</si>
  <si>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</si>
  <si>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</si>
  <si>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</si>
  <si>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</si>
  <si>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</si>
  <si>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</si>
  <si>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</si>
  <si>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</si>
  <si>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</si>
  <si>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</si>
  <si>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</si>
  <si>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</si>
  <si>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</si>
  <si>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</si>
  <si>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</si>
  <si>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</si>
  <si>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</si>
  <si>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</si>
  <si>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</si>
  <si>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</si>
  <si>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</si>
  <si>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</si>
  <si>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</si>
  <si>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</si>
  <si>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</si>
  <si>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</si>
  <si>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</si>
  <si>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</si>
  <si>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</si>
  <si>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</si>
  <si>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</si>
  <si>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</si>
  <si>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</si>
  <si>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</si>
  <si>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</si>
  <si>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</si>
  <si>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</si>
  <si>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</si>
  <si>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</si>
  <si>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</si>
  <si>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</si>
  <si>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</si>
  <si>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</si>
  <si>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</si>
  <si>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</si>
  <si>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</si>
  <si>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</si>
  <si>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</si>
  <si>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</si>
  <si>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</si>
  <si>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</si>
  <si>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</si>
  <si>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</si>
  <si>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</si>
  <si>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</si>
  <si>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</si>
  <si>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</si>
  <si>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</si>
  <si>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</si>
  <si>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</si>
  <si>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</si>
  <si>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</si>
  <si>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</si>
  <si>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</si>
  <si>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</si>
  <si>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</si>
  <si>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</si>
  <si>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</si>
  <si>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</si>
  <si>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</si>
  <si>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</si>
  <si>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</si>
  <si>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</si>
  <si>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</si>
  <si>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</si>
  <si>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</si>
  <si>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</si>
  <si>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</si>
  <si>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</si>
  <si>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</si>
  <si>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</si>
  <si>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</si>
  <si>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</si>
  <si>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</si>
  <si>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</si>
  <si>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</si>
  <si>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</si>
  <si>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</si>
  <si>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</si>
  <si>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</si>
  <si>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</si>
  <si>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</si>
  <si>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</si>
  <si>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</si>
  <si>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</si>
  <si>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</si>
  <si>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</si>
  <si>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</si>
  <si>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</si>
  <si>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</si>
  <si>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</si>
  <si>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</si>
  <si>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</si>
  <si>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</si>
  <si>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</si>
  <si>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</si>
  <si>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</si>
  <si>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</si>
  <si>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</si>
  <si>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</si>
  <si>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</si>
  <si>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</si>
  <si>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</si>
  <si>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</si>
  <si>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</si>
  <si>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</si>
  <si>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</si>
  <si>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</si>
  <si>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</si>
  <si>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</si>
  <si>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</si>
  <si>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</si>
  <si>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</si>
  <si>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</si>
  <si>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</si>
  <si>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</si>
  <si>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</si>
  <si>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</si>
  <si>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</si>
  <si>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</si>
  <si>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</si>
  <si>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</si>
  <si>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</si>
  <si>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</si>
  <si>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</si>
  <si>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</si>
  <si>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</si>
  <si>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</si>
  <si>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</si>
  <si>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</si>
  <si>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</si>
  <si>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</si>
  <si>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</si>
  <si>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</si>
  <si>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</si>
  <si>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</si>
  <si>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</si>
  <si>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</si>
  <si>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</si>
  <si>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</si>
  <si>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</si>
  <si>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</si>
  <si>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</si>
  <si>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</si>
  <si>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</si>
  <si>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</si>
  <si>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</si>
  <si>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</si>
  <si>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</si>
  <si>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</si>
  <si>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</si>
  <si>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</si>
  <si>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</si>
  <si>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</si>
  <si>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</si>
  <si>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</si>
  <si>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</si>
  <si>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</si>
  <si>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</si>
  <si>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</si>
  <si>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</si>
  <si>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</si>
  <si>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</si>
  <si>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</si>
  <si>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</si>
  <si>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</si>
  <si>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</si>
  <si>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</si>
  <si>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</si>
  <si>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</si>
  <si>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</si>
  <si>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</si>
  <si>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</si>
  <si>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</si>
  <si>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</si>
  <si>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</si>
  <si>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</si>
  <si>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</si>
  <si>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</si>
  <si>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</si>
  <si>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</si>
  <si>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</si>
  <si>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</si>
  <si>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</si>
  <si>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</si>
  <si>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</si>
  <si>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</si>
  <si>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</si>
  <si>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</si>
  <si>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</si>
  <si>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</si>
  <si>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</si>
  <si>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</si>
  <si>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</si>
  <si>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</si>
  <si>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</si>
  <si>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</si>
  <si>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</si>
  <si>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</si>
  <si>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</si>
  <si>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</si>
  <si>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</si>
  <si>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</si>
  <si>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</si>
  <si>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</si>
  <si>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</si>
  <si>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</si>
  <si>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</si>
  <si>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</si>
  <si>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</si>
  <si>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</si>
  <si>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</si>
  <si>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</si>
  <si>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</si>
  <si>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</si>
  <si>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</si>
  <si>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</si>
  <si>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</si>
  <si>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</si>
  <si>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</si>
  <si>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</si>
  <si>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</si>
  <si>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</si>
  <si>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</si>
  <si>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</si>
  <si>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</si>
  <si>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</si>
  <si>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</si>
  <si>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</si>
  <si>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</si>
  <si>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</si>
  <si>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</si>
  <si>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</si>
  <si>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</si>
  <si>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</si>
  <si>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</si>
  <si>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</si>
  <si>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</si>
  <si>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</si>
  <si>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</si>
  <si>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</si>
  <si>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</si>
  <si>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</si>
  <si>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</si>
  <si>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</si>
  <si>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</si>
  <si>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</si>
  <si>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</si>
  <si>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</si>
  <si>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</si>
  <si>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</si>
  <si>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</si>
  <si>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</si>
  <si>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</si>
  <si>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</si>
  <si>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</si>
  <si>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</si>
  <si>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</si>
  <si>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</si>
  <si>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</si>
  <si>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</si>
  <si>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</si>
  <si>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</si>
  <si>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</si>
  <si>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</si>
  <si>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</si>
  <si>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</si>
  <si>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</si>
  <si>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</si>
  <si>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</si>
  <si>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</si>
  <si>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</si>
  <si>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</si>
  <si>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</si>
  <si>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</si>
  <si>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</si>
  <si>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</si>
  <si>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</si>
  <si>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</si>
  <si>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</si>
  <si>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</si>
  <si>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</si>
  <si>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</si>
  <si>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</si>
  <si>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</si>
  <si>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</si>
  <si>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</si>
  <si>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</si>
  <si>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</si>
  <si>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</si>
  <si>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</si>
  <si>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</si>
  <si>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</si>
  <si>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</si>
  <si>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</si>
  <si>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</si>
  <si>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</si>
  <si>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</si>
  <si>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</si>
  <si>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</si>
  <si>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</si>
  <si>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</si>
  <si>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</si>
  <si>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</si>
  <si>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</si>
  <si>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</si>
  <si>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</si>
  <si>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</si>
  <si>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</si>
  <si>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</si>
  <si>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</si>
  <si>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</si>
  <si>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</si>
  <si>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</si>
  <si>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</si>
  <si>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</si>
  <si>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</si>
  <si>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</si>
  <si>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</si>
  <si>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</si>
  <si>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</si>
  <si>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</si>
  <si>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</si>
  <si>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</si>
  <si>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</si>
  <si>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</si>
  <si>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</si>
  <si>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</si>
  <si>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</si>
  <si>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</si>
  <si>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</si>
  <si>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</si>
  <si>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</si>
  <si>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</si>
  <si>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</si>
  <si>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</si>
  <si>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</si>
  <si>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</si>
  <si>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</si>
  <si>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</si>
  <si>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</si>
  <si>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</si>
  <si>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</si>
  <si>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</si>
  <si>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</si>
  <si>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</si>
  <si>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</si>
  <si>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</si>
  <si>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</si>
  <si>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</si>
  <si>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</si>
  <si>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</si>
  <si>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</si>
  <si>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</si>
  <si>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</si>
  <si>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</si>
  <si>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</si>
  <si>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</si>
  <si>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</si>
  <si>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</si>
  <si>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</si>
  <si>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</si>
  <si>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</si>
  <si>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</si>
  <si>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</si>
  <si>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</si>
  <si>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</si>
  <si>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</si>
  <si>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</si>
  <si>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</si>
  <si>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</si>
  <si>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</si>
  <si>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</si>
  <si>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</si>
  <si>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</si>
  <si>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</si>
  <si>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</si>
  <si>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</si>
  <si>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</si>
  <si>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</si>
  <si>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</si>
  <si>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</si>
  <si>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</si>
  <si>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</si>
  <si>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</si>
  <si>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</si>
  <si>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</si>
  <si>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</si>
  <si>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</si>
  <si>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</si>
  <si>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</si>
  <si>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</si>
  <si>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</si>
  <si>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</si>
  <si>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</si>
  <si>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</si>
  <si>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</si>
  <si>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</si>
  <si>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</si>
  <si>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</si>
  <si>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</si>
  <si>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</si>
  <si>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</si>
  <si>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</si>
  <si>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</si>
  <si>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</si>
  <si>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</si>
  <si>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</si>
  <si>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</si>
  <si>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</si>
  <si>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</si>
  <si>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</si>
  <si>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</si>
  <si>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</si>
  <si>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</si>
  <si>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</si>
  <si>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</si>
  <si>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</si>
  <si>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</si>
  <si>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</si>
  <si>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</si>
  <si>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</si>
  <si>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</si>
  <si>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</si>
  <si>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</si>
  <si>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</si>
  <si>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</si>
  <si>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</si>
  <si>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</si>
  <si>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</si>
  <si>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</si>
  <si>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</si>
  <si>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</si>
  <si>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</si>
  <si>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</si>
  <si>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</si>
  <si>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</si>
  <si>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</si>
  <si>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</si>
  <si>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</si>
  <si>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</si>
  <si>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</si>
  <si>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</si>
  <si>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</si>
  <si>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</si>
  <si>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</si>
  <si>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</si>
  <si>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</si>
  <si>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</si>
  <si>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</si>
  <si>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</si>
  <si>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</si>
  <si>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</si>
  <si>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</si>
  <si>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</si>
  <si>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</si>
  <si>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</si>
  <si>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</si>
  <si>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</si>
  <si>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</si>
  <si>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</si>
  <si>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</si>
  <si>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</si>
  <si>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</si>
  <si>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</si>
  <si>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</si>
  <si>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</si>
  <si>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</si>
  <si>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</si>
  <si>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</si>
  <si>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</si>
  <si>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</si>
  <si>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</si>
  <si>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</si>
  <si>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</si>
  <si>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</si>
  <si>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</si>
  <si>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</si>
  <si>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</si>
  <si>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</si>
  <si>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</si>
  <si>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</si>
  <si>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</si>
  <si>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</si>
  <si>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</si>
  <si>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</si>
  <si>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</si>
  <si>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</si>
  <si>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</si>
  <si>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</si>
  <si>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</si>
  <si>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</si>
  <si>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</si>
  <si>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</si>
  <si>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</si>
  <si>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</si>
  <si>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</si>
  <si>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</si>
  <si>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</si>
  <si>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</si>
  <si>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</si>
  <si>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</si>
  <si>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</si>
  <si>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</si>
  <si>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</si>
  <si>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</si>
  <si>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</si>
  <si>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</si>
  <si>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</si>
  <si>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</si>
  <si>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</si>
  <si>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</si>
  <si>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</si>
  <si>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</si>
  <si>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</si>
  <si>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</si>
  <si>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</si>
  <si>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</si>
  <si>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</si>
  <si>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</si>
  <si>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</si>
  <si>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</si>
  <si>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</si>
  <si>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</si>
  <si>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</si>
  <si>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</si>
  <si>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</si>
  <si>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</si>
  <si>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</si>
  <si>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</si>
  <si>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</si>
  <si>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</si>
  <si>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</si>
  <si>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</si>
  <si>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</si>
  <si>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</si>
  <si>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</si>
  <si>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</si>
  <si>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</si>
  <si>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</si>
  <si>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</si>
  <si>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</si>
  <si>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</si>
  <si>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</si>
  <si>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</si>
  <si>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</si>
  <si>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</si>
  <si>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</si>
  <si>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</si>
  <si>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</si>
  <si>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</si>
  <si>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</si>
  <si>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</si>
  <si>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</si>
  <si>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</si>
  <si>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</si>
  <si>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</si>
  <si>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</si>
  <si>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</si>
  <si>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</si>
  <si>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</si>
  <si>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</si>
  <si>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</si>
  <si>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</si>
  <si>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</si>
  <si>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</si>
  <si>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</si>
  <si>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</si>
  <si>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</si>
  <si>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</si>
  <si>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</si>
  <si>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</si>
  <si>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</si>
  <si>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</si>
  <si>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</si>
  <si>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</si>
  <si>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</si>
  <si>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</si>
  <si>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</si>
  <si>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</si>
  <si>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</si>
  <si>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</si>
  <si>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</si>
  <si>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</si>
  <si>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</si>
  <si>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</si>
  <si>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</si>
  <si>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</si>
  <si>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</si>
  <si>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</si>
  <si>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</si>
  <si>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</si>
  <si>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</si>
  <si>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</si>
  <si>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</si>
  <si>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</si>
  <si>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</si>
  <si>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</si>
  <si>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</si>
  <si>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</si>
  <si>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</si>
  <si>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</si>
  <si>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</si>
  <si>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</si>
  <si>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</si>
  <si>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</si>
  <si>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</si>
  <si>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</si>
  <si>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</si>
  <si>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</si>
  <si>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</si>
  <si>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</si>
  <si>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</si>
  <si>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</si>
  <si>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</si>
  <si>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</si>
  <si>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</si>
  <si>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</si>
  <si>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</si>
  <si>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</si>
  <si>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</si>
  <si>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</si>
  <si>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</si>
  <si>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</si>
  <si>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</si>
  <si>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</si>
  <si>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</si>
  <si>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</si>
  <si>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</si>
  <si>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</si>
  <si>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</si>
  <si>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</si>
  <si>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</si>
  <si>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</si>
  <si>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</si>
  <si>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</si>
  <si>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</si>
  <si>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</si>
  <si>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</si>
  <si>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</si>
  <si>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</si>
  <si>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</si>
  <si>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</si>
  <si>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</si>
  <si>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</si>
  <si>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</si>
  <si>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</si>
  <si>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</si>
  <si>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</si>
  <si>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</si>
  <si>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</si>
  <si>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</si>
  <si>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</si>
  <si>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</si>
  <si>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</si>
  <si>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</si>
  <si>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</si>
  <si>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</si>
  <si>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</si>
  <si>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</si>
  <si>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</si>
  <si>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</si>
  <si>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</si>
  <si>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</si>
  <si>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</si>
  <si>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</si>
  <si>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</si>
  <si>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</si>
  <si>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</si>
  <si>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</si>
  <si>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</si>
  <si>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</si>
  <si>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</si>
  <si>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</si>
  <si>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</si>
  <si>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</si>
  <si>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</si>
  <si>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</si>
  <si>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</si>
  <si>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</si>
  <si>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</si>
  <si>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</si>
  <si>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</si>
  <si>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</si>
  <si>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</si>
  <si>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</si>
  <si>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</si>
  <si>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</si>
  <si>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</si>
  <si>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</si>
  <si>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</si>
  <si>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</si>
  <si>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</si>
  <si>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</si>
  <si>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</si>
  <si>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</si>
  <si>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</si>
  <si>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</si>
  <si>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</si>
  <si>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</si>
  <si>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</si>
  <si>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</si>
  <si>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</si>
  <si>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</si>
  <si>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</si>
  <si>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</si>
  <si>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</si>
  <si>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</si>
  <si>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</si>
  <si>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</si>
  <si>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</si>
  <si>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</si>
  <si>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</si>
  <si>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</si>
  <si>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</si>
  <si>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</si>
  <si>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</si>
  <si>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</si>
  <si>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</si>
  <si>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</si>
  <si>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</si>
  <si>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</si>
  <si>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</si>
  <si>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</si>
  <si>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</si>
  <si>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</si>
  <si>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</si>
  <si>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</si>
  <si>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</si>
  <si>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</si>
  <si>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</si>
  <si>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</si>
  <si>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</si>
  <si>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</si>
  <si>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</si>
  <si>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</si>
  <si>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</si>
  <si>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</si>
  <si>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</si>
  <si>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</si>
  <si>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</si>
  <si>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</si>
  <si>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</si>
  <si>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</si>
  <si>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</si>
  <si>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</si>
  <si>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</si>
  <si>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</si>
  <si>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</si>
  <si>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</si>
  <si>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</si>
  <si>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</si>
  <si>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</si>
  <si>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</si>
  <si>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</si>
  <si>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</si>
  <si>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</si>
  <si>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</si>
  <si>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</si>
  <si>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</si>
  <si>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</si>
  <si>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</si>
  <si>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</si>
  <si>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</si>
  <si>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</si>
  <si>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</si>
  <si>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</si>
  <si>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</si>
  <si>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</si>
  <si>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</si>
  <si>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</si>
  <si>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</si>
  <si>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</si>
  <si>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</si>
  <si>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</si>
  <si>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</si>
  <si>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</si>
  <si>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</si>
  <si>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</si>
  <si>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</si>
  <si>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</si>
  <si>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</si>
  <si>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</si>
  <si>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</si>
  <si>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</si>
  <si>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</si>
  <si>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</si>
  <si>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</si>
  <si>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</si>
  <si>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</si>
  <si>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</si>
  <si>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</si>
  <si>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</si>
  <si>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</si>
  <si>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</si>
  <si>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</si>
  <si>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</si>
  <si>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</si>
  <si>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</si>
  <si>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</si>
  <si>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</si>
  <si>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</si>
  <si>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</si>
  <si>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</si>
  <si>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</si>
  <si>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</si>
  <si>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</si>
  <si>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</si>
  <si>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</si>
  <si>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</si>
  <si>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</si>
  <si>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</si>
  <si>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</si>
  <si>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</si>
  <si>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</si>
  <si>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</si>
  <si>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</si>
  <si>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</si>
  <si>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</si>
  <si>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</si>
  <si>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</si>
  <si>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</si>
  <si>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</si>
  <si>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</si>
  <si>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</si>
  <si>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</si>
  <si>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</si>
  <si>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</si>
  <si>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</si>
  <si>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</si>
  <si>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</si>
  <si>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</si>
  <si>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</si>
  <si>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</si>
  <si>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</si>
  <si>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</si>
  <si>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</si>
  <si>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</si>
  <si>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</si>
  <si>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</si>
  <si>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</si>
  <si>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</si>
  <si>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</si>
  <si>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</si>
  <si>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</si>
  <si>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</si>
  <si>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</si>
  <si>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</si>
  <si>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</si>
  <si>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</si>
  <si>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</si>
  <si>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</si>
  <si>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</si>
  <si>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</si>
  <si>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</si>
  <si>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</si>
  <si>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</si>
  <si>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</si>
  <si>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</si>
  <si>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</si>
  <si>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</si>
  <si>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</si>
  <si>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</si>
  <si>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</si>
  <si>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</si>
  <si>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</si>
  <si>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</si>
  <si>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</si>
  <si>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</si>
  <si>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</si>
  <si>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</si>
  <si>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</si>
  <si>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</si>
  <si>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</si>
  <si>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</si>
  <si>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</si>
  <si>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</si>
  <si>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</si>
  <si>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</si>
  <si>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</si>
  <si>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</si>
  <si>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</si>
  <si>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</si>
  <si>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</si>
  <si>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</si>
  <si>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</si>
  <si>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</si>
  <si>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</si>
  <si>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</si>
  <si>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</si>
  <si>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</si>
  <si>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</si>
  <si>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</si>
  <si>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</si>
  <si>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</si>
  <si>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</si>
  <si>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</si>
  <si>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</si>
  <si>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</si>
  <si>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</si>
  <si>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</si>
  <si>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</si>
  <si>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</si>
  <si>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</si>
  <si>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</si>
  <si>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</si>
  <si>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</si>
  <si>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</si>
  <si>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</si>
  <si>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</si>
  <si>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</si>
  <si>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</si>
  <si>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</si>
  <si>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</si>
  <si>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</si>
  <si>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</si>
  <si>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</si>
  <si>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</si>
  <si>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</si>
  <si>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</si>
  <si>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</si>
  <si>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</si>
  <si>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</si>
  <si>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</si>
  <si>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</si>
  <si>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</si>
  <si>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</si>
  <si>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</si>
  <si>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</si>
  <si>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</si>
  <si>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</si>
  <si>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</si>
  <si>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</si>
  <si>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</si>
  <si>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</si>
  <si>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</si>
  <si>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</si>
  <si>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</si>
  <si>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</si>
  <si>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</si>
  <si>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</si>
  <si>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</si>
  <si>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</si>
  <si>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</si>
  <si>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</si>
  <si>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</si>
  <si>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</si>
  <si>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</si>
  <si>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</si>
  <si>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</si>
  <si>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</si>
  <si>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</si>
  <si>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</si>
  <si>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</si>
  <si>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</si>
  <si>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</si>
  <si>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</si>
  <si>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</si>
  <si>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</si>
  <si>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</si>
  <si>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</si>
  <si>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</si>
  <si>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</si>
  <si>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</si>
  <si>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</si>
  <si>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</si>
  <si>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</si>
  <si>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</si>
  <si>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</si>
  <si>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</si>
  <si>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</si>
  <si>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</si>
  <si>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</si>
  <si>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</si>
  <si>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</si>
  <si>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</si>
  <si>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</si>
  <si>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</si>
  <si>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</si>
  <si>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</si>
  <si>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</si>
  <si>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</si>
  <si>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</si>
  <si>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</si>
  <si>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</si>
  <si>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</si>
  <si>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</si>
  <si>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</si>
  <si>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</si>
  <si>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</si>
  <si>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</si>
  <si>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</si>
  <si>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</si>
  <si>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</si>
  <si>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</si>
  <si>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</si>
  <si>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</si>
  <si>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</si>
  <si>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</si>
  <si>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</si>
  <si>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</si>
  <si>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</si>
  <si>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</si>
  <si>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</si>
  <si>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</si>
  <si>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</si>
  <si>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</si>
  <si>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</si>
  <si>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</si>
  <si>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</si>
  <si>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</si>
  <si>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</si>
  <si>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</si>
  <si>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</si>
  <si>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</si>
  <si>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</si>
  <si>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</si>
  <si>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</si>
  <si>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</si>
  <si>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</si>
  <si>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</si>
  <si>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</si>
  <si>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</si>
  <si>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</si>
  <si>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</si>
  <si>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</si>
  <si>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</si>
  <si>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</si>
  <si>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</si>
  <si>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</si>
  <si>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</si>
  <si>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</si>
  <si>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</si>
  <si>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</si>
  <si>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</si>
  <si>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</si>
  <si>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</si>
  <si>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</si>
  <si>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</si>
  <si>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</si>
  <si>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</si>
  <si>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</si>
  <si>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</si>
  <si>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</si>
  <si>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</si>
  <si>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</si>
  <si>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</si>
  <si>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</si>
  <si>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</si>
  <si>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</si>
  <si>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</si>
  <si>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</si>
  <si>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</si>
  <si>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</si>
  <si>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</si>
  <si>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</si>
  <si>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</si>
  <si>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</si>
  <si>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</si>
  <si>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</si>
  <si>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</si>
  <si>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</si>
  <si>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</si>
  <si>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</si>
  <si>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</si>
  <si>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</si>
  <si>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</si>
  <si>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</si>
  <si>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</si>
  <si>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</si>
  <si>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</si>
  <si>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</si>
  <si>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</si>
  <si>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</si>
  <si>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</si>
  <si>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</si>
  <si>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</si>
  <si>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</si>
  <si>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</si>
  <si>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</si>
  <si>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</si>
  <si>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</si>
  <si>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</si>
  <si>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</si>
  <si>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</si>
  <si>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</si>
  <si>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</si>
  <si>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</si>
  <si>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</si>
  <si>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</si>
  <si>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</si>
  <si>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</si>
  <si>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</si>
  <si>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</si>
  <si>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</si>
  <si>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</si>
  <si>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</si>
  <si>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</si>
  <si>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</si>
  <si>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</si>
  <si>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</si>
  <si>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</si>
  <si>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</si>
  <si>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</si>
  <si>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</si>
  <si>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</si>
  <si>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</si>
  <si>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</si>
  <si>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</si>
  <si>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</si>
  <si>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</si>
  <si>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</si>
  <si>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</si>
  <si>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</si>
  <si>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</si>
  <si>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</si>
  <si>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</si>
  <si>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</si>
  <si>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</si>
  <si>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</si>
  <si>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</si>
  <si>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</si>
  <si>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</si>
  <si>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</si>
  <si>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</si>
  <si>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</si>
  <si>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</si>
  <si>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</si>
  <si>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</si>
  <si>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</si>
  <si>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</si>
  <si>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</si>
  <si>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</si>
  <si>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</si>
  <si>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</si>
  <si>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</si>
  <si>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</si>
  <si>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</si>
  <si>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</si>
  <si>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</si>
  <si>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</si>
  <si>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</si>
  <si>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</si>
  <si>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</si>
  <si>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</si>
  <si>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</si>
  <si>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</si>
  <si>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</si>
  <si>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</si>
  <si>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</si>
  <si>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</si>
  <si>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</si>
  <si>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</si>
  <si>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</si>
  <si>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</si>
  <si>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</si>
  <si>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</si>
  <si>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</si>
  <si>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</si>
  <si>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</si>
  <si>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</si>
  <si>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</si>
  <si>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</si>
  <si>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</si>
  <si>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</si>
  <si>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</si>
  <si>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</si>
  <si>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</si>
  <si>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</si>
  <si>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</si>
  <si>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</si>
  <si>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</si>
  <si>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</si>
  <si>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</si>
  <si>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</si>
  <si>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</si>
  <si>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</si>
  <si>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</si>
  <si>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</si>
  <si>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</si>
  <si>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</si>
  <si>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</si>
  <si>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</si>
  <si>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</si>
  <si>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</si>
  <si>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</si>
  <si>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</si>
  <si>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</si>
  <si>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</si>
  <si>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</si>
  <si>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</si>
  <si>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</si>
  <si>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</si>
  <si>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</si>
  <si>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</si>
  <si>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</si>
  <si>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</si>
  <si>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</si>
  <si>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</si>
  <si>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</si>
  <si>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</si>
  <si>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</si>
  <si>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</si>
  <si>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</si>
  <si>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</si>
  <si>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</si>
  <si>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</si>
  <si>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</si>
  <si>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</si>
  <si>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</si>
  <si>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</si>
  <si>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</si>
  <si>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</si>
  <si>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</si>
  <si>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</si>
  <si>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</si>
  <si>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</si>
  <si>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</si>
  <si>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</si>
  <si>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</si>
  <si>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</si>
  <si>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</si>
  <si>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</si>
  <si>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</si>
  <si>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</si>
  <si>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</si>
  <si>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</si>
  <si>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</si>
  <si>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</si>
  <si>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</si>
  <si>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</si>
  <si>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</si>
  <si>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</si>
  <si>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</si>
  <si>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</si>
  <si>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</si>
  <si>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</si>
  <si>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</si>
  <si>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</si>
  <si>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</si>
  <si>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</si>
  <si>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</si>
  <si>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</si>
  <si>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</si>
  <si>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</si>
  <si>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</si>
  <si>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</si>
  <si>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</si>
  <si>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</si>
  <si>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</si>
  <si>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</si>
  <si>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</si>
  <si>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</si>
  <si>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</si>
  <si>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</si>
  <si>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</si>
  <si>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</si>
  <si>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</si>
  <si>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</si>
  <si>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</si>
  <si>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</si>
  <si>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</si>
  <si>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</si>
  <si>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</si>
  <si>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</si>
  <si>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</si>
  <si>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</si>
  <si>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</si>
  <si>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</si>
  <si>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</si>
  <si>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</si>
  <si>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</si>
  <si>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</si>
  <si>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</si>
  <si>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</si>
  <si>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</si>
  <si>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</si>
  <si>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</si>
  <si>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</si>
  <si>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</si>
  <si>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</si>
  <si>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</si>
  <si>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</si>
  <si>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</si>
  <si>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</si>
  <si>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</si>
  <si>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</si>
  <si>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</si>
  <si>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</si>
  <si>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</si>
  <si>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</si>
  <si>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</si>
  <si>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</si>
  <si>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</si>
  <si>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</si>
  <si>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</si>
  <si>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</si>
  <si>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</si>
  <si>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</si>
  <si>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</si>
  <si>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</si>
  <si>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</si>
  <si>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</si>
  <si>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</si>
  <si>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</si>
  <si>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</si>
  <si>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</si>
  <si>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</si>
  <si>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</si>
  <si>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</si>
  <si>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</si>
  <si>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</si>
  <si>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</si>
  <si>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</si>
  <si>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</si>
  <si>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</si>
  <si>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</si>
  <si>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</si>
  <si>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</si>
  <si>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</si>
  <si>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</si>
  <si>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</si>
  <si>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</si>
  <si>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</si>
  <si>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</si>
  <si>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</si>
  <si>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</si>
  <si>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</si>
  <si>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</si>
  <si>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</si>
  <si>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</si>
  <si>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</si>
  <si>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</si>
  <si>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</si>
  <si>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</si>
  <si>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</si>
  <si>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</si>
  <si>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</si>
  <si>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</si>
  <si>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</si>
  <si>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</si>
  <si>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</si>
  <si>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</si>
  <si>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</si>
  <si>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</si>
  <si>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</si>
  <si>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</si>
  <si>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</si>
  <si>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</si>
  <si>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</si>
  <si>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</si>
  <si>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</si>
  <si>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</si>
  <si>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</si>
  <si>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</si>
  <si>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</si>
  <si>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</si>
  <si>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</si>
  <si>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</si>
  <si>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</si>
  <si>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</si>
  <si>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</si>
  <si>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</si>
  <si>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</si>
  <si>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</si>
  <si>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</si>
  <si>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</si>
  <si>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</si>
  <si>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</si>
  <si>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</si>
  <si>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</si>
  <si>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</si>
  <si>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</si>
  <si>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</si>
  <si>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</si>
  <si>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</si>
  <si>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</si>
  <si>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</si>
  <si>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</si>
  <si>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</si>
  <si>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</si>
  <si>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</si>
  <si>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</si>
  <si>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</si>
  <si>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</si>
  <si>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</si>
  <si>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</si>
  <si>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</si>
  <si>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</si>
  <si>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</si>
  <si>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</si>
  <si>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</si>
  <si>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</si>
  <si>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</si>
  <si>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</si>
  <si>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</si>
  <si>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</si>
  <si>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</si>
  <si>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</si>
  <si>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</si>
  <si>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</si>
  <si>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</si>
  <si>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</si>
  <si>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</si>
  <si>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</si>
  <si>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</si>
  <si>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</si>
  <si>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</si>
  <si>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</si>
  <si>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</si>
  <si>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</si>
  <si>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</si>
  <si>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</si>
  <si>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</si>
  <si>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</si>
  <si>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</si>
  <si>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</si>
  <si>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</si>
  <si>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</si>
  <si>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</si>
  <si>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</si>
  <si>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</si>
  <si>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</si>
  <si>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</si>
  <si>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</si>
  <si>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</si>
  <si>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</si>
  <si>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</si>
  <si>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</si>
  <si>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</si>
  <si>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</si>
  <si>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</si>
  <si>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</si>
  <si>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</si>
  <si>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</si>
  <si>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</si>
  <si>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</si>
  <si>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</si>
  <si>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</si>
  <si>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</si>
  <si>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</si>
  <si>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</si>
  <si>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</si>
  <si>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</si>
  <si>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</si>
  <si>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</si>
  <si>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</si>
  <si>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</si>
  <si>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</si>
  <si>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</si>
  <si>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</si>
  <si>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</si>
  <si>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</si>
  <si>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</si>
  <si>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</si>
  <si>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</si>
  <si>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</si>
  <si>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</si>
  <si>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</si>
  <si>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</si>
  <si>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</si>
  <si>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</si>
  <si>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</si>
  <si>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</si>
  <si>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</si>
  <si>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</si>
  <si>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</si>
  <si>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</si>
  <si>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</si>
  <si>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</si>
  <si>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</si>
  <si>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</si>
  <si>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</si>
  <si>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</si>
  <si>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</si>
  <si>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</si>
  <si>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</si>
  <si>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</si>
  <si>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</si>
  <si>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</si>
  <si>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</si>
  <si>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</si>
  <si>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</si>
  <si>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</si>
  <si>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</si>
  <si>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</si>
  <si>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</si>
  <si>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</si>
  <si>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</si>
  <si>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</si>
  <si>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</si>
  <si>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</si>
  <si>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</si>
  <si>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</si>
  <si>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</si>
  <si>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</si>
  <si>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</si>
  <si>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</si>
  <si>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</si>
  <si>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</si>
  <si>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</si>
  <si>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</si>
  <si>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</si>
  <si>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</si>
  <si>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</si>
  <si>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</si>
  <si>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</si>
  <si>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</si>
  <si>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</si>
  <si>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</si>
  <si>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</si>
  <si>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</si>
  <si>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</si>
  <si>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</si>
  <si>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</si>
  <si>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</si>
  <si>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</si>
  <si>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</si>
  <si>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</si>
  <si>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</si>
  <si>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</si>
  <si>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</si>
  <si>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</si>
  <si>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</si>
  <si>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</si>
  <si>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</si>
  <si>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</si>
  <si>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</si>
  <si>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</si>
  <si>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</si>
  <si>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</si>
  <si>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</si>
  <si>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</si>
  <si>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</si>
  <si>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</si>
  <si>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</si>
  <si>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</si>
  <si>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</si>
  <si>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</si>
  <si>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</si>
  <si>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</si>
  <si>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</si>
  <si>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</si>
  <si>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</si>
  <si>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</si>
  <si>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</si>
  <si>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</si>
  <si>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</si>
  <si>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</si>
  <si>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</si>
  <si>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</si>
  <si>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</si>
  <si>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</si>
  <si>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</si>
  <si>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</si>
  <si>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</si>
  <si>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</si>
  <si>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</si>
  <si>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</si>
  <si>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</si>
  <si>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</si>
  <si>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</si>
  <si>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</si>
  <si>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</si>
  <si>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</si>
  <si>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</si>
  <si>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</si>
  <si>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</si>
  <si>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</si>
  <si>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</si>
  <si>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</si>
  <si>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</si>
  <si>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</si>
  <si>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</si>
  <si>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</si>
  <si>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</si>
  <si>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</si>
  <si>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</si>
  <si>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</si>
  <si>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</si>
  <si>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</si>
  <si>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</si>
  <si>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</si>
  <si>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</si>
  <si>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</si>
  <si>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</si>
  <si>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</si>
  <si>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</si>
  <si>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</si>
  <si>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</si>
  <si>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</si>
  <si>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</si>
  <si>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</si>
  <si>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</si>
  <si>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</si>
  <si>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</si>
  <si>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</si>
  <si>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</si>
  <si>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</si>
  <si>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</si>
  <si>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</si>
  <si>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</si>
  <si>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</si>
  <si>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</si>
  <si>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</si>
  <si>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</si>
  <si>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</si>
  <si>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</si>
  <si>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</si>
  <si>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</si>
  <si>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</si>
  <si>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</si>
  <si>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</si>
  <si>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</si>
  <si>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</si>
  <si>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</si>
  <si>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</si>
  <si>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</si>
  <si>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</si>
  <si>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</si>
  <si>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</si>
  <si>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</si>
  <si>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</si>
  <si>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</si>
  <si>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</si>
  <si>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</si>
  <si>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</si>
  <si>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</si>
  <si>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</si>
  <si>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</si>
  <si>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</si>
  <si>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</si>
  <si>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</si>
  <si>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</si>
  <si>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</si>
  <si>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</si>
  <si>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</si>
  <si>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</si>
  <si>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</si>
  <si>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</si>
  <si>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</si>
  <si>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</si>
  <si>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</si>
  <si>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</si>
  <si>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</si>
  <si>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</si>
  <si>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</si>
  <si>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</si>
  <si>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</si>
  <si>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</si>
  <si>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</si>
  <si>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</si>
  <si>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</si>
  <si>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</si>
  <si>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</si>
  <si>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</si>
  <si>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</si>
  <si>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</si>
  <si>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</si>
  <si>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</si>
  <si>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</si>
  <si>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</si>
  <si>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</si>
  <si>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</si>
  <si>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</si>
  <si>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</si>
  <si>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</si>
  <si>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</si>
  <si>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</si>
  <si>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</si>
  <si>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</si>
  <si>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</si>
  <si>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</si>
  <si>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</si>
  <si>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</si>
  <si>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</si>
  <si>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</si>
  <si>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</si>
  <si>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</si>
  <si>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</si>
  <si>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</si>
  <si>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</si>
  <si>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</si>
  <si>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</si>
  <si>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</si>
  <si>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</si>
  <si>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</si>
  <si>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</si>
  <si>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</si>
  <si>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</si>
  <si>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</si>
  <si>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</si>
  <si>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</si>
  <si>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</si>
  <si>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</si>
  <si>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</si>
  <si>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</si>
  <si>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</si>
  <si>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</si>
  <si>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</si>
  <si>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</si>
  <si>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</si>
  <si>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</si>
  <si>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</si>
  <si>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</si>
  <si>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</si>
  <si>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</si>
  <si>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</si>
  <si>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</si>
  <si>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</si>
  <si>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</si>
  <si>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</si>
  <si>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</si>
  <si>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</si>
  <si>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</si>
  <si>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</si>
  <si>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</si>
  <si>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</si>
  <si>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</si>
  <si>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</si>
  <si>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</si>
  <si>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</si>
  <si>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</si>
  <si>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</si>
  <si>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</si>
  <si>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</si>
  <si>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</si>
  <si>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</si>
  <si>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</si>
  <si>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</si>
  <si>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</si>
  <si>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</si>
  <si>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</si>
  <si>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</si>
  <si>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</si>
  <si>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</si>
  <si>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</si>
  <si>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</si>
  <si>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</si>
  <si>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</si>
  <si>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</si>
  <si>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</si>
  <si>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</si>
  <si>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</si>
  <si>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</si>
  <si>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</si>
  <si>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</si>
  <si>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</si>
  <si>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</si>
  <si>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</si>
  <si>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</si>
  <si>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</si>
  <si>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</si>
  <si>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</si>
  <si>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</si>
  <si>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</si>
  <si>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</si>
  <si>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</si>
  <si>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</si>
  <si>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</si>
  <si>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</si>
  <si>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</si>
  <si>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</si>
  <si>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</si>
  <si>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</si>
  <si>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</si>
  <si>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</si>
  <si>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</si>
  <si>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</si>
  <si>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</si>
  <si>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</si>
  <si>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</si>
  <si>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</si>
  <si>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</si>
  <si>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</si>
  <si>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</si>
  <si>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</si>
  <si>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</si>
  <si>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</si>
  <si>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</si>
  <si>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</si>
  <si>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</si>
  <si>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</si>
  <si>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</si>
  <si>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</si>
  <si>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</si>
  <si>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</si>
  <si>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</si>
  <si>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</si>
  <si>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</si>
  <si>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</si>
  <si>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</si>
  <si>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</si>
  <si>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</si>
  <si>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</si>
  <si>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</si>
  <si>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</si>
  <si>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</si>
  <si>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</si>
  <si>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</si>
  <si>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</si>
  <si>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</si>
  <si>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</si>
  <si>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</si>
  <si>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</si>
  <si>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</si>
  <si>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</si>
  <si>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</si>
  <si>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</si>
  <si>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</si>
  <si>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</si>
  <si>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</si>
  <si>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</si>
  <si>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</si>
  <si>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</si>
  <si>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</si>
  <si>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</si>
  <si>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</si>
  <si>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</si>
  <si>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</si>
  <si>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</si>
  <si>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</si>
  <si>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</si>
  <si>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</si>
  <si>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</si>
  <si>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</si>
  <si>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</si>
  <si>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</si>
  <si>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</si>
  <si>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</si>
  <si>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</si>
  <si>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</si>
  <si>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</si>
  <si>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</si>
  <si>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</si>
  <si>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</si>
  <si>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</si>
  <si>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</si>
  <si>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</si>
  <si>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</si>
  <si>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</si>
  <si>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</si>
  <si>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</si>
  <si>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</si>
  <si>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</si>
  <si>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</si>
  <si>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</si>
  <si>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</si>
  <si>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</si>
  <si>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</si>
  <si>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</si>
  <si>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</si>
  <si>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</si>
  <si>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</si>
  <si>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</si>
  <si>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</si>
  <si>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</si>
  <si>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</si>
  <si>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</si>
  <si>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</si>
  <si>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</si>
  <si>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</si>
  <si>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</si>
  <si>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</si>
  <si>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</si>
  <si>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</si>
  <si>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</si>
  <si>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</si>
  <si>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</si>
  <si>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</si>
  <si>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</si>
  <si>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</si>
  <si>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</si>
  <si>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</si>
  <si>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</si>
  <si>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</si>
  <si>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</si>
  <si>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</si>
  <si>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</si>
  <si>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</si>
  <si>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</si>
  <si>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</si>
  <si>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</si>
  <si>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</si>
  <si>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</si>
  <si>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</si>
  <si>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</si>
  <si>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</si>
  <si>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</si>
  <si>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</si>
  <si>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</si>
  <si>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</si>
  <si>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</si>
  <si>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</si>
  <si>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</si>
  <si>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</si>
  <si>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</si>
  <si>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</si>
  <si>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</si>
  <si>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</si>
  <si>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</si>
  <si>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</si>
  <si>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</si>
  <si>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</si>
  <si>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</si>
  <si>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</si>
  <si>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</si>
  <si>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</si>
  <si>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</si>
  <si>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</si>
  <si>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</si>
  <si>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</si>
  <si>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</si>
  <si>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</si>
  <si>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</si>
  <si>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</si>
  <si>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</si>
  <si>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</si>
  <si>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</si>
  <si>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</si>
  <si>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</si>
  <si>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</si>
  <si>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</si>
  <si>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</si>
  <si>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</si>
  <si>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</si>
  <si>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</si>
  <si>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</si>
  <si>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</si>
  <si>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</si>
  <si>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</si>
  <si>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</si>
  <si>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</si>
  <si>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</si>
  <si>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</si>
  <si>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</si>
  <si>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</si>
  <si>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</si>
  <si>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</si>
  <si>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</si>
  <si>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</si>
  <si>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</si>
  <si>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</si>
  <si>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</si>
  <si>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</si>
  <si>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</si>
  <si>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</si>
  <si>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</si>
  <si>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</si>
  <si>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</si>
  <si>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</si>
  <si>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</si>
  <si>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</si>
  <si>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</si>
  <si>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</si>
  <si>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</si>
  <si>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</si>
  <si>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</si>
  <si>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</si>
  <si>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</si>
  <si>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</si>
  <si>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</si>
  <si>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</si>
  <si>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</si>
  <si>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</si>
  <si>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</si>
  <si>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</si>
  <si>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</si>
  <si>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</si>
  <si>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</si>
  <si>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</si>
  <si>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</si>
  <si>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</si>
  <si>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</si>
  <si>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</si>
  <si>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</si>
  <si>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</si>
  <si>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</si>
  <si>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</si>
  <si>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</si>
  <si>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</si>
  <si>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</si>
  <si>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</si>
  <si>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</si>
  <si>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</si>
  <si>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</si>
  <si>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</si>
  <si>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</si>
  <si>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</si>
  <si>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</si>
  <si>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</si>
  <si>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</si>
  <si>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</si>
  <si>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</si>
  <si>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</si>
  <si>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</si>
  <si>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</si>
  <si>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</si>
  <si>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</si>
  <si>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</si>
  <si>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</si>
  <si>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</si>
  <si>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</si>
  <si>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</si>
  <si>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</si>
  <si>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</si>
  <si>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</si>
  <si>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</si>
  <si>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</si>
  <si>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</si>
  <si>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</si>
  <si>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</si>
  <si>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</si>
  <si>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</si>
  <si>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</si>
  <si>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</si>
  <si>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</si>
  <si>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</si>
  <si>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</si>
  <si>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</si>
  <si>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</si>
  <si>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</si>
  <si>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</si>
  <si>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</si>
  <si>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</si>
  <si>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</si>
  <si>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</si>
  <si>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</si>
  <si>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</si>
  <si>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</si>
  <si>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</si>
  <si>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</si>
  <si>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</si>
  <si>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</si>
  <si>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</si>
  <si>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</si>
  <si>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</si>
  <si>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</si>
  <si>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</si>
  <si>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</si>
  <si>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</si>
  <si>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</si>
  <si>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</si>
  <si>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</si>
  <si>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</si>
  <si>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</si>
  <si>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</si>
  <si>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</si>
  <si>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</si>
  <si>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</si>
  <si>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</si>
  <si>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</si>
  <si>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</si>
  <si>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</si>
  <si>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</si>
  <si>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</si>
  <si>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</si>
  <si>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</si>
  <si>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</si>
  <si>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</si>
  <si>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</si>
  <si>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</si>
  <si>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</si>
  <si>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</si>
  <si>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</si>
  <si>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</si>
  <si>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</si>
  <si>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</si>
  <si>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</si>
  <si>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</si>
  <si>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</si>
  <si>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</si>
  <si>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</si>
  <si>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</si>
  <si>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</si>
  <si>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</si>
  <si>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</si>
  <si>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</si>
  <si>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</si>
  <si>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</si>
  <si>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</si>
  <si>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</si>
  <si>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</si>
  <si>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</si>
  <si>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</si>
  <si>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</si>
  <si>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</si>
  <si>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</si>
  <si>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</si>
  <si>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</si>
  <si>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</si>
  <si>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</si>
  <si>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</si>
  <si>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</si>
  <si>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</si>
  <si>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</si>
  <si>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</si>
  <si>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</si>
  <si>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</si>
  <si>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</si>
  <si>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</si>
  <si>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</si>
  <si>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</si>
  <si>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</si>
  <si>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</si>
  <si>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</si>
  <si>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</si>
  <si>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</si>
  <si>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</si>
  <si>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</si>
  <si>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</si>
  <si>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</si>
  <si>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</si>
  <si>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</si>
  <si>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</si>
  <si>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</si>
  <si>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</si>
  <si>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</si>
  <si>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</si>
  <si>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</si>
  <si>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</si>
  <si>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</si>
  <si>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</si>
  <si>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</si>
  <si>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</si>
  <si>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</si>
  <si>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</si>
  <si>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</si>
  <si>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</si>
  <si>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</si>
  <si>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</si>
  <si>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</si>
  <si>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</si>
  <si>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</si>
  <si>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</si>
  <si>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</si>
  <si>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</si>
  <si>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</si>
  <si>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</si>
  <si>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</si>
  <si>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</si>
  <si>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</si>
  <si>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</si>
  <si>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</si>
  <si>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</si>
  <si>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</si>
  <si>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</si>
  <si>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</si>
  <si>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</si>
  <si>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</si>
  <si>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</si>
  <si>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</si>
  <si>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</si>
  <si>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</si>
  <si>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</si>
  <si>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</si>
  <si>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</si>
  <si>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</si>
  <si>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</si>
  <si>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</si>
  <si>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</si>
  <si>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</si>
  <si>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</si>
  <si>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</si>
  <si>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</si>
  <si>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</si>
  <si>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</si>
  <si>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</si>
  <si>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</si>
  <si>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</si>
  <si>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</si>
  <si>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</si>
  <si>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</si>
  <si>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</si>
  <si>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</si>
  <si>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</si>
  <si>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</si>
  <si>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</si>
  <si>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</si>
  <si>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</si>
  <si>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</si>
  <si>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</si>
  <si>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</si>
  <si>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</si>
  <si>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</si>
  <si>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</si>
  <si>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</si>
  <si>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</si>
  <si>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</si>
  <si>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</si>
  <si>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</si>
  <si>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</si>
  <si>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</si>
  <si>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</si>
  <si>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</si>
  <si>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</si>
  <si>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</si>
  <si>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</si>
  <si>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</si>
  <si>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</si>
  <si>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</si>
  <si>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</si>
  <si>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</si>
  <si>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</si>
  <si>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</si>
  <si>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</si>
  <si>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</si>
  <si>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</si>
  <si>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</si>
  <si>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</si>
  <si>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</si>
  <si>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</si>
  <si>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</si>
  <si>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</si>
  <si>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</si>
  <si>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</si>
  <si>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</si>
  <si>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</si>
  <si>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</si>
  <si>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</si>
  <si>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</si>
  <si>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</si>
  <si>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</si>
  <si>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</si>
  <si>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</si>
  <si>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</si>
  <si>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</si>
  <si>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</si>
  <si>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</si>
  <si>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</si>
  <si>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</si>
  <si>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</si>
  <si>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</si>
  <si>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</si>
  <si>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</si>
  <si>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</si>
  <si>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</si>
  <si>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</si>
  <si>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</si>
  <si>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</si>
  <si>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</si>
  <si>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</si>
  <si>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</si>
  <si>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</si>
  <si>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</si>
  <si>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</si>
  <si>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</si>
  <si>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</si>
  <si>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</si>
  <si>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</si>
  <si>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</si>
  <si>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</si>
  <si>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</si>
  <si>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</si>
  <si>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</si>
  <si>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</si>
  <si>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</si>
  <si>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</si>
  <si>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</si>
  <si>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</si>
  <si>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</si>
  <si>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</si>
  <si>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</si>
  <si>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</si>
  <si>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</si>
  <si>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</si>
  <si>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</si>
  <si>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</si>
  <si>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</si>
  <si>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</si>
  <si>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</si>
  <si>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</si>
  <si>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</si>
  <si>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</si>
  <si>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</si>
  <si>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</si>
  <si>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</si>
  <si>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</si>
  <si>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</si>
  <si>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</si>
  <si>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</si>
  <si>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</si>
  <si>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</si>
  <si>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</si>
  <si>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</si>
  <si>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</si>
  <si>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</si>
  <si>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</si>
  <si>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</si>
  <si>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</si>
  <si>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</si>
  <si>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</si>
  <si>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</si>
  <si>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</si>
  <si>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</si>
  <si>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</si>
  <si>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</si>
  <si>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</si>
  <si>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</si>
  <si>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</si>
  <si>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</si>
  <si>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</si>
  <si>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</si>
  <si>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</si>
  <si>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</si>
  <si>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</si>
  <si>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</si>
  <si>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</si>
  <si>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</si>
  <si>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</si>
  <si>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</si>
  <si>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</si>
  <si>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</si>
  <si>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</si>
  <si>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</si>
  <si>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</si>
  <si>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</si>
  <si>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</si>
  <si>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</si>
  <si>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</si>
  <si>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</si>
  <si>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</si>
  <si>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</si>
  <si>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</si>
  <si>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</si>
  <si>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</si>
  <si>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</si>
  <si>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</si>
  <si>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</si>
  <si>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</si>
  <si>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</si>
  <si>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</si>
  <si>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</si>
  <si>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</si>
  <si>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</si>
  <si>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</si>
  <si>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</si>
  <si>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</si>
  <si>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</si>
  <si>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</si>
  <si>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</si>
  <si>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</si>
  <si>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</si>
  <si>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</si>
  <si>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</si>
  <si>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</si>
  <si>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</si>
  <si>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</si>
  <si>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</si>
  <si>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</si>
  <si>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</si>
  <si>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</si>
  <si>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</si>
  <si>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</si>
  <si>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</si>
  <si>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</si>
  <si>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</si>
  <si>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</si>
  <si>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</si>
  <si>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</si>
  <si>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</si>
  <si>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</si>
  <si>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</si>
  <si>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</si>
  <si>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</si>
  <si>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</si>
  <si>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</si>
  <si>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</si>
  <si>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</si>
  <si>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</si>
  <si>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</si>
  <si>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</si>
  <si>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</si>
  <si>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</si>
  <si>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</si>
  <si>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</si>
  <si>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</si>
  <si>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</si>
  <si>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</si>
  <si>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</si>
  <si>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</si>
  <si>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</si>
  <si>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</si>
  <si>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</si>
  <si>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</si>
  <si>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</si>
  <si>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</si>
  <si>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</si>
  <si>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</si>
  <si>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</si>
  <si>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</si>
  <si>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</si>
  <si>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</si>
  <si>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</si>
  <si>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</si>
  <si>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</si>
  <si>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</si>
  <si>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</si>
  <si>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</si>
  <si>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</si>
  <si>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</si>
  <si>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</si>
  <si>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</si>
  <si>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</si>
  <si>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</si>
  <si>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</si>
  <si>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</si>
  <si>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</si>
  <si>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</si>
  <si>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</si>
  <si>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</si>
  <si>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</si>
  <si>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</si>
  <si>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</si>
  <si>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</si>
  <si>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</si>
  <si>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</si>
  <si>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</si>
  <si>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</si>
  <si>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</si>
  <si>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</si>
  <si>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</si>
  <si>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</si>
  <si>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</si>
  <si>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</si>
  <si>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</si>
  <si>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</si>
  <si>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</si>
  <si>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</si>
  <si>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</si>
  <si>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</si>
  <si>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</si>
  <si>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</si>
  <si>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</si>
  <si>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</si>
  <si>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</si>
  <si>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</si>
  <si>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</si>
  <si>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</si>
  <si>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</si>
  <si>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</si>
  <si>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</si>
  <si>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</si>
  <si>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</si>
  <si>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</si>
  <si>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</si>
  <si>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</si>
  <si>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</si>
  <si>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</si>
  <si>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</si>
  <si>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</si>
  <si>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</si>
  <si>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</si>
  <si>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</si>
  <si>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</si>
  <si>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</si>
  <si>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</si>
  <si>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</si>
  <si>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</si>
  <si>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</si>
  <si>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</si>
  <si>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</si>
  <si>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</si>
  <si>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</si>
  <si>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</si>
  <si>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</si>
  <si>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</si>
  <si>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</si>
  <si>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</si>
  <si>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</si>
  <si>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</si>
  <si>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</si>
  <si>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</si>
  <si>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</si>
  <si>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</si>
  <si>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</si>
  <si>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</si>
  <si>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</si>
  <si>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</si>
  <si>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</si>
  <si>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</si>
  <si>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</si>
  <si>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</si>
  <si>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</si>
  <si>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</si>
  <si>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</si>
  <si>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</si>
  <si>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</si>
  <si>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</si>
  <si>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</si>
  <si>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</si>
  <si>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</si>
  <si>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</si>
  <si>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</si>
  <si>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</si>
  <si>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</si>
  <si>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</si>
  <si>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</si>
  <si>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</si>
  <si>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</si>
  <si>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</si>
  <si>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</si>
  <si>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</si>
  <si>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</si>
  <si>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</si>
  <si>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</si>
  <si>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</si>
  <si>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</si>
  <si>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</si>
  <si>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</si>
  <si>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</si>
  <si>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</si>
  <si>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</si>
  <si>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</si>
  <si>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</si>
  <si>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</si>
  <si>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</si>
  <si>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</si>
  <si>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</si>
  <si>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</si>
  <si>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</si>
  <si>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</si>
  <si>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</si>
  <si>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</si>
  <si>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</si>
  <si>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</si>
  <si>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</si>
  <si>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</si>
  <si>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</si>
  <si>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</si>
  <si>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</si>
  <si>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</si>
  <si>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</si>
  <si>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</si>
  <si>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</si>
  <si>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</si>
  <si>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</si>
  <si>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</si>
  <si>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</si>
  <si>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</si>
  <si>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</si>
  <si>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</si>
  <si>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</si>
  <si>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</si>
  <si>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</si>
  <si>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</si>
  <si>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</si>
  <si>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</si>
  <si>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</si>
  <si>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</si>
  <si>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</si>
  <si>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</si>
  <si>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</si>
  <si>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</si>
  <si>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</si>
  <si>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</si>
  <si>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</si>
  <si>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</si>
  <si>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</si>
  <si>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</si>
  <si>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</si>
  <si>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</si>
  <si>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</si>
  <si>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</si>
  <si>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</si>
  <si>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</si>
  <si>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</si>
  <si>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</si>
  <si>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</si>
  <si>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</si>
  <si>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</si>
  <si>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</si>
  <si>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</si>
  <si>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</si>
  <si>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</si>
  <si>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</si>
  <si>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</si>
  <si>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</si>
  <si>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</si>
  <si>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</si>
  <si>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</si>
  <si>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</si>
  <si>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</si>
  <si>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</si>
  <si>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</si>
  <si>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</si>
  <si>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</si>
  <si>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</si>
  <si>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</si>
  <si>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</si>
  <si>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</si>
  <si>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</si>
  <si>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</si>
  <si>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</si>
  <si>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</si>
  <si>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</si>
  <si>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</si>
  <si>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</si>
  <si>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</si>
  <si>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</si>
  <si>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</si>
  <si>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</si>
  <si>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</si>
  <si>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</si>
  <si>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</si>
  <si>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</si>
  <si>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</si>
  <si>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</si>
  <si>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</si>
  <si>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</si>
  <si>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</si>
  <si>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</si>
  <si>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</si>
  <si>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</si>
  <si>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</si>
  <si>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</si>
  <si>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</si>
  <si>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</si>
  <si>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</si>
  <si>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</si>
  <si>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</si>
  <si>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</si>
  <si>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</si>
  <si>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</si>
  <si>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</si>
  <si>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</si>
  <si>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</si>
  <si>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</si>
  <si>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</si>
  <si>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</si>
  <si>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</si>
  <si>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</si>
  <si>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</si>
  <si>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</si>
  <si>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</si>
  <si>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</si>
  <si>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</si>
  <si>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</si>
  <si>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</si>
  <si>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</si>
  <si>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</si>
  <si>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</si>
  <si>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</si>
  <si>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</si>
  <si>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</si>
  <si>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</si>
  <si>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</si>
  <si>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</si>
  <si>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</si>
  <si>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</si>
  <si>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</si>
  <si>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</si>
  <si>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</si>
  <si>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</si>
  <si>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</si>
  <si>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</si>
  <si>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</si>
  <si>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</si>
  <si>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</si>
  <si>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</si>
  <si>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</si>
  <si>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</si>
  <si>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</si>
  <si>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</si>
  <si>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</si>
  <si>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</si>
  <si>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</si>
  <si>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</si>
  <si>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</si>
  <si>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</si>
  <si>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</si>
  <si>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</si>
  <si>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</si>
  <si>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</si>
  <si>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</si>
  <si>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</si>
  <si>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</si>
  <si>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</si>
  <si>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</si>
  <si>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</si>
  <si>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</si>
  <si>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</si>
  <si>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</si>
  <si>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</si>
  <si>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</si>
  <si>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</si>
  <si>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</si>
  <si>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</si>
  <si>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</si>
  <si>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</si>
  <si>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</si>
  <si>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</si>
  <si>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</si>
  <si>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</si>
  <si>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</si>
  <si>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</si>
  <si>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</si>
  <si>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</si>
  <si>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</si>
  <si>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</si>
  <si>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</si>
  <si>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</si>
  <si>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</si>
  <si>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</si>
  <si>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</si>
  <si>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</si>
  <si>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</si>
  <si>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</si>
  <si>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</si>
  <si>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</si>
  <si>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</si>
  <si>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</si>
  <si>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</si>
  <si>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</si>
  <si>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</si>
  <si>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</si>
  <si>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</si>
  <si>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</si>
  <si>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</si>
  <si>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</si>
  <si>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</si>
  <si>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</si>
  <si>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</si>
  <si>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</si>
  <si>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</si>
  <si>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</si>
  <si>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</si>
  <si>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</si>
  <si>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</si>
  <si>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</si>
  <si>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</si>
  <si>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</si>
  <si>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</si>
  <si>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</si>
  <si>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</si>
  <si>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</si>
  <si>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</si>
  <si>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</si>
  <si>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</si>
  <si>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</si>
  <si>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</si>
  <si>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</si>
  <si>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</si>
  <si>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</si>
  <si>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</si>
  <si>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</si>
  <si>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</si>
  <si>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</si>
  <si>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</si>
  <si>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</si>
  <si>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</si>
  <si>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</si>
  <si>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</si>
  <si>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</si>
  <si>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</si>
  <si>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</si>
  <si>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</si>
  <si>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</si>
  <si>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</si>
  <si>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</si>
  <si>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</si>
  <si>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</si>
  <si>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</si>
  <si>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</si>
  <si>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</si>
  <si>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</si>
  <si>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</si>
  <si>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</si>
  <si>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</si>
  <si>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</si>
  <si>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</si>
  <si>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</si>
  <si>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</si>
  <si>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</si>
  <si>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</si>
  <si>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</si>
  <si>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</si>
  <si>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</si>
  <si>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</si>
  <si>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</si>
  <si>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</si>
  <si>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</si>
  <si>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</si>
  <si>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</si>
  <si>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</si>
  <si>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</si>
  <si>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</si>
  <si>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</si>
  <si>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</si>
  <si>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</si>
  <si>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</si>
  <si>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</si>
  <si>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</si>
  <si>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</si>
  <si>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</si>
  <si>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</si>
  <si>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</si>
  <si>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</si>
  <si>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</si>
  <si>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</si>
  <si>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</si>
  <si>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</si>
  <si>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</si>
  <si>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</si>
  <si>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</si>
  <si>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</si>
  <si>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</si>
  <si>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</si>
  <si>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</si>
  <si>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</si>
  <si>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</si>
  <si>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</si>
  <si>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</si>
  <si>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</si>
  <si>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</si>
  <si>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</si>
  <si>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</si>
  <si>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</si>
  <si>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</si>
  <si>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</si>
  <si>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</si>
  <si>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</si>
  <si>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</si>
  <si>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</si>
  <si>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</si>
  <si>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</si>
  <si>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</si>
  <si>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</si>
  <si>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</si>
  <si>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</si>
  <si>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</si>
  <si>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</si>
  <si>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</si>
  <si>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</si>
  <si>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</si>
  <si>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</si>
  <si>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</si>
  <si>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</si>
  <si>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</si>
  <si>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</si>
  <si>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</si>
  <si>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</si>
  <si>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</si>
  <si>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</si>
  <si>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</si>
  <si>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</si>
  <si>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</si>
  <si>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</si>
  <si>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</si>
  <si>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</si>
  <si>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</si>
  <si>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</si>
  <si>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</si>
  <si>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</si>
  <si>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</si>
  <si>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</si>
  <si>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</si>
  <si>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</si>
  <si>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</si>
  <si>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</si>
  <si>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</si>
  <si>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</si>
  <si>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</si>
  <si>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</si>
  <si>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</si>
  <si>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</si>
  <si>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</si>
  <si>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</si>
  <si>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</si>
  <si>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</si>
  <si>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</si>
  <si>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</si>
  <si>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</si>
  <si>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</si>
  <si>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</si>
  <si>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</si>
  <si>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</si>
  <si>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</si>
  <si>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</si>
  <si>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</si>
  <si>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</si>
  <si>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</si>
  <si>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</si>
  <si>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</si>
  <si>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</si>
  <si>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</si>
  <si>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</si>
  <si>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</si>
  <si>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</si>
  <si>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</si>
  <si>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</si>
  <si>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</si>
  <si>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</si>
  <si>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</si>
  <si>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</si>
  <si>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</si>
  <si>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</si>
  <si>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</si>
  <si>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</si>
  <si>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</si>
  <si>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</si>
  <si>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</si>
  <si>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</si>
  <si>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</si>
  <si>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</si>
  <si>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</si>
  <si>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</si>
  <si>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</si>
  <si>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</si>
  <si>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</si>
  <si>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</si>
  <si>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</si>
  <si>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</si>
  <si>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</si>
  <si>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</si>
  <si>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</si>
  <si>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</si>
  <si>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</si>
  <si>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</si>
  <si>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</si>
  <si>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</si>
  <si>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</si>
  <si>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</si>
  <si>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</si>
  <si>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</si>
  <si>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</si>
  <si>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</si>
  <si>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</si>
  <si>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</si>
  <si>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</si>
  <si>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</si>
  <si>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</si>
  <si>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</si>
  <si>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</si>
  <si>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</si>
  <si>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</si>
  <si>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</si>
  <si>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</si>
  <si>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</si>
  <si>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</si>
  <si>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</si>
  <si>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</si>
  <si>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</si>
  <si>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</si>
  <si>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</si>
  <si>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</si>
  <si>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</si>
  <si>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</si>
  <si>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</si>
  <si>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</si>
  <si>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</si>
  <si>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</si>
  <si>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</si>
  <si>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</si>
  <si>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</si>
  <si>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</si>
  <si>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</si>
  <si>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</si>
  <si>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</si>
  <si>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</si>
  <si>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</si>
  <si>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</si>
  <si>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</si>
  <si>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</si>
  <si>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</si>
  <si>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</si>
  <si>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</si>
  <si>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</si>
  <si>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</si>
  <si>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</si>
  <si>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</si>
  <si>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</si>
  <si>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</si>
  <si>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</si>
  <si>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</si>
  <si>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</si>
  <si>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</si>
  <si>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</si>
  <si>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</si>
  <si>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</si>
  <si>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</si>
  <si>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</si>
  <si>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</si>
  <si>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</si>
  <si>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</si>
  <si>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</si>
  <si>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</si>
  <si>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</si>
  <si>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</si>
  <si>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</si>
  <si>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</si>
  <si>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</si>
  <si>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</si>
  <si>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</si>
  <si>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</si>
  <si>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</si>
  <si>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</si>
  <si>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</si>
  <si>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</si>
  <si>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</si>
  <si>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</si>
  <si>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</si>
  <si>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</si>
  <si>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</si>
  <si>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</si>
  <si>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</si>
  <si>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</si>
  <si>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</si>
  <si>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</si>
  <si>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</si>
  <si>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</si>
  <si>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</si>
  <si>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</si>
  <si>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</si>
  <si>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</si>
  <si>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</si>
  <si>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</si>
  <si>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</si>
  <si>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</si>
  <si>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</si>
  <si>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</si>
  <si>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</si>
  <si>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</si>
  <si>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</si>
  <si>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</si>
  <si>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</si>
  <si>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</si>
  <si>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</si>
  <si>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</si>
  <si>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</si>
  <si>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</si>
  <si>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</si>
  <si>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</si>
  <si>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</si>
  <si>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</si>
  <si>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</si>
  <si>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</si>
  <si>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</si>
  <si>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</si>
  <si>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</si>
  <si>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</si>
  <si>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</si>
  <si>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</si>
  <si>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</si>
  <si>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</si>
  <si>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</si>
  <si>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</si>
  <si>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</si>
  <si>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</si>
  <si>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</si>
  <si>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</si>
  <si>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</si>
  <si>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</si>
  <si>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</si>
  <si>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</si>
  <si>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</si>
  <si>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</si>
  <si>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</si>
  <si>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</si>
  <si>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</si>
  <si>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</si>
  <si>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</si>
  <si>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</si>
  <si>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</si>
  <si>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</si>
  <si>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</si>
  <si>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</si>
  <si>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</si>
  <si>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</si>
  <si>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</si>
  <si>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</si>
  <si>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</si>
  <si>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</si>
  <si>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</si>
  <si>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</si>
  <si>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</si>
  <si>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</si>
  <si>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</si>
  <si>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</si>
  <si>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</si>
  <si>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</si>
  <si>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</si>
  <si>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</si>
  <si>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</si>
  <si>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</si>
  <si>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</si>
  <si>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</si>
  <si>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</si>
  <si>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</si>
  <si>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</si>
  <si>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</si>
  <si>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</si>
  <si>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</si>
  <si>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</si>
  <si>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</si>
  <si>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</si>
  <si>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</si>
  <si>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</si>
  <si>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</si>
  <si>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</si>
  <si>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</si>
  <si>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</si>
  <si>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</si>
  <si>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</si>
  <si>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</si>
  <si>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</si>
  <si>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</si>
  <si>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</si>
  <si>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</si>
  <si>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</si>
  <si>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</si>
  <si>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</si>
  <si>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</si>
  <si>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</si>
  <si>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</si>
  <si>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</si>
  <si>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</si>
  <si>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</si>
  <si>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</si>
  <si>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</si>
  <si>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</si>
  <si>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</si>
  <si>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</si>
  <si>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</si>
  <si>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</si>
  <si>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</si>
  <si>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</si>
  <si>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</si>
  <si>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</si>
  <si>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</si>
  <si>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</si>
  <si>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</si>
  <si>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</si>
  <si>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</si>
  <si>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</si>
  <si>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</si>
  <si>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</si>
  <si>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</si>
  <si>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</si>
  <si>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</si>
  <si>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</si>
  <si>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</si>
  <si>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</si>
  <si>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</si>
  <si>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</si>
  <si>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</si>
  <si>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</si>
  <si>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</si>
  <si>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</si>
  <si>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</si>
  <si>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</si>
  <si>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</si>
  <si>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</si>
  <si>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</si>
  <si>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</si>
  <si>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</si>
  <si>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</si>
  <si>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</si>
  <si>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</si>
  <si>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</si>
  <si>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</si>
  <si>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</si>
  <si>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</si>
  <si>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</si>
  <si>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</si>
  <si>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</si>
  <si>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</si>
  <si>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</si>
  <si>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</si>
  <si>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</si>
  <si>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</si>
  <si>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</si>
  <si>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</si>
  <si>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</si>
  <si>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</si>
  <si>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</si>
  <si>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</si>
  <si>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</si>
  <si>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</si>
  <si>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</si>
  <si>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</si>
  <si>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</si>
  <si>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</si>
  <si>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</si>
  <si>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</si>
  <si>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</si>
  <si>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</si>
  <si>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</si>
  <si>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</si>
  <si>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</si>
  <si>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</si>
  <si>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</si>
  <si>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</si>
  <si>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</si>
  <si>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</si>
  <si>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</si>
  <si>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</si>
  <si>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</si>
  <si>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</si>
  <si>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</si>
  <si>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</si>
  <si>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</si>
  <si>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</si>
  <si>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</si>
  <si>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</si>
  <si>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</si>
  <si>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</si>
  <si>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</si>
  <si>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</si>
  <si>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</si>
  <si>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</si>
  <si>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</si>
  <si>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</si>
  <si>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</si>
  <si>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</si>
  <si>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</si>
  <si>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</si>
  <si>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</si>
  <si>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</si>
  <si>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</si>
  <si>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</si>
  <si>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</si>
  <si>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</si>
  <si>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</si>
  <si>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</si>
  <si>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</si>
  <si>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</si>
  <si>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</si>
  <si>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</si>
  <si>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</si>
  <si>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</si>
  <si>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</si>
  <si>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</si>
  <si>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</si>
  <si>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</si>
  <si>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</si>
  <si>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</si>
  <si>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</si>
  <si>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</si>
  <si>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</si>
  <si>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</si>
  <si>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</si>
  <si>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</si>
  <si>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</si>
  <si>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</si>
  <si>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</si>
  <si>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</si>
  <si>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</si>
  <si>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</si>
  <si>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</si>
  <si>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</si>
  <si>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</si>
  <si>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</si>
  <si>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</si>
  <si>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</si>
  <si>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</si>
  <si>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</si>
  <si>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</si>
  <si>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</si>
  <si>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</si>
  <si>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</si>
  <si>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</si>
  <si>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</si>
  <si>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</si>
  <si>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</si>
  <si>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</si>
  <si>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</si>
  <si>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</si>
  <si>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</si>
  <si>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</si>
  <si>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</si>
  <si>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</si>
  <si>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</si>
  <si>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</si>
  <si>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</si>
  <si>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</si>
  <si>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</si>
  <si>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</si>
  <si>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</si>
  <si>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</si>
  <si>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</si>
  <si>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</si>
  <si>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</si>
  <si>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</si>
  <si>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</si>
  <si>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</si>
  <si>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</si>
  <si>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</si>
  <si>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</si>
  <si>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</si>
  <si>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</si>
  <si>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</si>
  <si>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</si>
  <si>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</si>
  <si>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</si>
  <si>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</si>
  <si>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</si>
  <si>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</si>
  <si>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</si>
  <si>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</si>
  <si>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</si>
  <si>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</si>
  <si>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</si>
  <si>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</si>
  <si>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</si>
  <si>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</si>
  <si>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</si>
  <si>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</si>
  <si>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</si>
  <si>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</si>
  <si>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</si>
  <si>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</si>
  <si>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</si>
  <si>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</si>
  <si>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</si>
  <si>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</si>
  <si>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</si>
  <si>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</si>
  <si>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</si>
  <si>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</si>
  <si>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</si>
  <si>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</si>
  <si>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</si>
  <si>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</si>
  <si>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</si>
  <si>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</si>
  <si>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</si>
  <si>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</si>
  <si>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</si>
  <si>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</si>
  <si>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</si>
  <si>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</si>
  <si>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</si>
  <si>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</si>
  <si>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</si>
  <si>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</si>
  <si>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</si>
  <si>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</si>
  <si>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</si>
  <si>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</si>
  <si>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</si>
  <si>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</si>
  <si>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</si>
  <si>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</si>
  <si>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</si>
  <si>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</si>
  <si>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</si>
  <si>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</si>
  <si>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</si>
  <si>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</si>
  <si>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</si>
  <si>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</si>
  <si>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</si>
  <si>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</si>
  <si>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</si>
  <si>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</si>
  <si>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</si>
  <si>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</si>
  <si>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</si>
  <si>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</si>
  <si>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</si>
  <si>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</si>
  <si>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</si>
  <si>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</si>
  <si>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</si>
  <si>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</si>
  <si>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</si>
  <si>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</si>
  <si>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</si>
  <si>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</si>
  <si>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</si>
  <si>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</si>
  <si>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</si>
  <si>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</si>
  <si>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</si>
  <si>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</si>
  <si>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</si>
  <si>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</si>
  <si>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</si>
  <si>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</si>
  <si>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</si>
  <si>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</si>
  <si>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</si>
  <si>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</si>
  <si>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</si>
  <si>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</si>
  <si>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</si>
  <si>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</si>
  <si>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</si>
  <si>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</si>
  <si>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</si>
  <si>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</si>
  <si>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</si>
  <si>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</si>
  <si>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</si>
  <si>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</si>
  <si>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</si>
  <si>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</si>
  <si>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</si>
  <si>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</si>
  <si>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</si>
  <si>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</si>
  <si>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</si>
  <si>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</si>
  <si>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</si>
  <si>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</si>
  <si>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</si>
  <si>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</si>
  <si>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</si>
  <si>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</si>
  <si>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</si>
  <si>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</si>
  <si>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</si>
  <si>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</si>
  <si>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</si>
  <si>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</si>
  <si>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</si>
  <si>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</si>
  <si>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</si>
  <si>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</si>
  <si>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</si>
  <si>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</si>
  <si>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</si>
  <si>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</si>
  <si>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</si>
  <si>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</si>
  <si>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</si>
  <si>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</si>
  <si>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</si>
  <si>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</si>
  <si>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</si>
  <si>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</si>
  <si>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</si>
  <si>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</si>
  <si>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</si>
  <si>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</si>
  <si>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</si>
  <si>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</si>
  <si>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</si>
  <si>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</si>
  <si>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</si>
  <si>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</si>
  <si>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</si>
  <si>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</si>
  <si>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</si>
  <si>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</si>
  <si>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</si>
  <si>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</si>
  <si>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</si>
  <si>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</si>
  <si>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</si>
  <si>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</si>
  <si>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</si>
  <si>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</si>
  <si>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</si>
  <si>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</si>
  <si>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</si>
  <si>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</si>
  <si>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</si>
  <si>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</si>
  <si>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</si>
  <si>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</si>
  <si>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</si>
  <si>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</si>
  <si>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</si>
  <si>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</si>
  <si>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</si>
  <si>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</si>
  <si>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</si>
  <si>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</si>
  <si>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</si>
  <si>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</si>
  <si>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</si>
  <si>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</si>
  <si>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</si>
  <si>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</si>
  <si>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</si>
  <si>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</si>
  <si>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</si>
  <si>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</si>
  <si>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</si>
  <si>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</si>
  <si>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</si>
  <si>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</si>
  <si>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</si>
  <si>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</si>
  <si>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</si>
  <si>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</si>
  <si>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</si>
  <si>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</si>
  <si>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</si>
  <si>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</si>
  <si>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</si>
  <si>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</si>
  <si>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</si>
  <si>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</si>
  <si>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</si>
  <si>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</si>
  <si>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</si>
  <si>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</si>
  <si>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</si>
  <si>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</si>
  <si>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</si>
  <si>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</si>
  <si>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</si>
  <si>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</si>
  <si>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</si>
  <si>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</si>
  <si>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</si>
  <si>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</si>
  <si>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</si>
  <si>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</si>
  <si>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</si>
  <si>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</si>
  <si>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</si>
  <si>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</si>
  <si>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</si>
  <si>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</si>
  <si>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</si>
  <si>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</si>
  <si>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</si>
  <si>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</si>
  <si>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</si>
  <si>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</si>
  <si>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</si>
  <si>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</si>
  <si>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</si>
  <si>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</si>
  <si>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</si>
  <si>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</si>
  <si>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</si>
  <si>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</si>
  <si>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</si>
  <si>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</si>
  <si>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</si>
  <si>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</si>
  <si>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</si>
  <si>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</si>
  <si>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</si>
  <si>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</si>
  <si>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</si>
  <si>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</si>
  <si>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</si>
  <si>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</si>
  <si>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</si>
  <si>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</si>
  <si>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</si>
  <si>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</si>
  <si>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</si>
  <si>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</si>
  <si>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</si>
  <si>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</si>
  <si>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</si>
  <si>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</si>
  <si>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</si>
  <si>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</si>
  <si>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</si>
  <si>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</si>
  <si>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</si>
  <si>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</si>
  <si>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</si>
  <si>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</si>
  <si>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</si>
  <si>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</si>
  <si>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</si>
  <si>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</si>
  <si>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</si>
  <si>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</si>
  <si>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</si>
  <si>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</si>
  <si>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</si>
  <si>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</si>
  <si>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</si>
  <si>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</si>
  <si>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</si>
  <si>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</si>
  <si>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</si>
  <si>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</si>
  <si>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</si>
  <si>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</si>
  <si>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</si>
  <si>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</si>
  <si>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</si>
  <si>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</si>
  <si>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</si>
  <si>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</si>
  <si>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</si>
  <si>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</si>
  <si>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</si>
  <si>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</si>
  <si>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</si>
  <si>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</si>
  <si>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</si>
  <si>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</si>
  <si>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</si>
  <si>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</si>
  <si>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</si>
  <si>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</si>
  <si>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</si>
  <si>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</si>
  <si>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</si>
  <si>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</si>
  <si>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</si>
  <si>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</si>
  <si>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</si>
  <si>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</si>
  <si>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</si>
  <si>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</si>
  <si>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</si>
  <si>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</si>
  <si>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</si>
  <si>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</si>
  <si>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</si>
  <si>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</si>
  <si>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</si>
  <si>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</si>
  <si>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</si>
  <si>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</si>
  <si>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</si>
  <si>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</si>
  <si>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</si>
  <si>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</si>
  <si>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</si>
  <si>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</si>
  <si>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</si>
  <si>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</si>
  <si>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</si>
  <si>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</si>
  <si>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</si>
  <si>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</si>
  <si>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</si>
  <si>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</si>
  <si>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</si>
  <si>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</si>
  <si>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</si>
  <si>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</si>
  <si>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</si>
  <si>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</si>
  <si>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</si>
  <si>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</si>
  <si>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</si>
  <si>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</si>
  <si>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</si>
  <si>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</si>
  <si>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</si>
  <si>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</si>
  <si>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</si>
  <si>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</si>
  <si>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</si>
  <si>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</si>
  <si>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</si>
  <si>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</si>
  <si>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</si>
  <si>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</si>
  <si>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</si>
  <si>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</si>
  <si>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</si>
  <si>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</si>
  <si>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</si>
  <si>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</si>
  <si>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</si>
  <si>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</si>
  <si>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</si>
  <si>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</si>
  <si>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</si>
  <si>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</si>
  <si>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</si>
  <si>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</si>
  <si>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</si>
  <si>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</si>
  <si>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</si>
  <si>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</si>
  <si>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</si>
  <si>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</si>
  <si>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</si>
  <si>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</si>
  <si>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</si>
  <si>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</si>
  <si>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</si>
  <si>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</si>
  <si>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</si>
  <si>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</si>
  <si>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</si>
  <si>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</si>
  <si>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</si>
  <si>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</si>
  <si>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</si>
  <si>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</si>
  <si>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</si>
  <si>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</si>
  <si>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</si>
  <si>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</si>
  <si>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</si>
  <si>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</si>
  <si>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</si>
  <si>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</si>
  <si>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</si>
  <si>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</si>
  <si>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</si>
  <si>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</si>
  <si>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</si>
  <si>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</si>
  <si>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</si>
  <si>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</si>
  <si>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</si>
  <si>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</si>
  <si>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</si>
  <si>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</si>
  <si>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</si>
  <si>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</si>
  <si>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</si>
  <si>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</si>
  <si>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</si>
  <si>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</si>
  <si>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</si>
  <si>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</si>
  <si>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</si>
  <si>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</si>
  <si>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</si>
  <si>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</si>
  <si>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</si>
  <si>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</si>
  <si>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</si>
  <si>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</si>
  <si>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</si>
  <si>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</si>
  <si>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</si>
  <si>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</si>
  <si>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</si>
  <si>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</si>
  <si>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</si>
  <si>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</si>
  <si>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</si>
  <si>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</si>
  <si>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</si>
  <si>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</si>
  <si>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</si>
  <si>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</si>
  <si>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</si>
  <si>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</si>
  <si>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</si>
  <si>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</si>
  <si>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</si>
  <si>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</si>
  <si>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</si>
  <si>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</si>
  <si>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</si>
  <si>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</si>
  <si>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</si>
  <si>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</si>
  <si>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</si>
  <si>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</si>
  <si>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</si>
  <si>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</si>
  <si>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</si>
  <si>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</si>
  <si>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</si>
  <si>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</si>
  <si>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</si>
  <si>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</si>
  <si>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</si>
  <si>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</si>
  <si>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</si>
  <si>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</si>
  <si>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</si>
  <si>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</si>
  <si>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</si>
  <si>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</si>
  <si>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</si>
  <si>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</si>
  <si>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</si>
  <si>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</si>
  <si>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</si>
  <si>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</si>
  <si>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</si>
  <si>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</si>
  <si>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</si>
  <si>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</si>
  <si>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</si>
  <si>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</si>
  <si>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</si>
  <si>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</si>
  <si>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</si>
  <si>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</si>
  <si>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</si>
  <si>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</si>
  <si>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</si>
  <si>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</si>
  <si>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</si>
  <si>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</si>
  <si>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</si>
  <si>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</si>
  <si>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</si>
  <si>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</si>
  <si>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</si>
  <si>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</si>
  <si>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</si>
  <si>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</si>
  <si>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</si>
  <si>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</si>
  <si>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</si>
  <si>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</si>
  <si>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</si>
  <si>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</si>
  <si>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</si>
  <si>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</si>
  <si>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</si>
  <si>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</si>
  <si>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</si>
  <si>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</si>
  <si>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</si>
  <si>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</si>
  <si>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</si>
  <si>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</si>
  <si>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</si>
  <si>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</si>
  <si>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</si>
  <si>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</si>
  <si>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</si>
  <si>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</si>
  <si>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</si>
  <si>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</si>
  <si>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</si>
  <si>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</si>
  <si>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</si>
  <si>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</si>
  <si>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</si>
  <si>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</si>
  <si>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</si>
  <si>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</si>
  <si>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</si>
  <si>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</si>
  <si>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</si>
  <si>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</si>
  <si>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</si>
  <si>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</si>
  <si>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</si>
  <si>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</si>
  <si>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</si>
  <si>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</si>
  <si>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</si>
  <si>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</si>
  <si>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</si>
  <si>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</si>
  <si>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</si>
  <si>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</si>
  <si>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</si>
  <si>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</si>
  <si>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</si>
  <si>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</si>
  <si>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</si>
  <si>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</si>
  <si>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</si>
  <si>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</si>
  <si>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</si>
  <si>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</si>
  <si>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</si>
  <si>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</si>
  <si>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</si>
  <si>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</si>
  <si>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</si>
  <si>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</si>
  <si>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</si>
  <si>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</si>
  <si>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</si>
  <si>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</si>
  <si>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</si>
  <si>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</si>
  <si>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</si>
  <si>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</si>
  <si>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</si>
  <si>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</si>
  <si>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</si>
  <si>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</si>
  <si>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</si>
  <si>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</si>
  <si>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</si>
  <si>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</si>
  <si>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</si>
  <si>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</si>
  <si>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</si>
  <si>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</si>
  <si>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</si>
  <si>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</si>
  <si>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</si>
  <si>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</si>
  <si>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</si>
  <si>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</si>
  <si>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</si>
  <si>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</si>
  <si>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</si>
  <si>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</si>
  <si>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</si>
  <si>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</si>
  <si>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</si>
  <si>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</si>
  <si>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</si>
  <si>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</si>
  <si>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</si>
  <si>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</si>
  <si>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</si>
  <si>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</si>
  <si>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</si>
  <si>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</si>
  <si>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</si>
  <si>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</si>
  <si>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</si>
  <si>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</si>
  <si>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</si>
  <si>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</si>
  <si>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</si>
  <si>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</si>
  <si>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</si>
  <si>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</si>
  <si>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</si>
  <si>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</si>
  <si>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</si>
  <si>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</si>
  <si>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</si>
  <si>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</si>
  <si>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</si>
  <si>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</si>
  <si>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</si>
  <si>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</si>
  <si>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</si>
  <si>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</si>
  <si>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</si>
  <si>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</si>
  <si>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</si>
  <si>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</si>
  <si>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</si>
  <si>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</si>
  <si>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</si>
  <si>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</si>
  <si>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</si>
  <si>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</si>
  <si>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</si>
  <si>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</si>
  <si>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</si>
  <si>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</si>
  <si>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</si>
  <si>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</si>
  <si>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</si>
  <si>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</si>
  <si>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</si>
  <si>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</si>
  <si>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</si>
  <si>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</si>
  <si>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</si>
  <si>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</si>
  <si>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</si>
  <si>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</si>
  <si>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</si>
  <si>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</si>
  <si>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</si>
  <si>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</si>
  <si>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</si>
  <si>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</si>
  <si>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</si>
  <si>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</si>
  <si>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</si>
  <si>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</si>
  <si>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</si>
  <si>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</si>
  <si>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</si>
  <si>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</si>
  <si>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</si>
  <si>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</si>
  <si>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</si>
  <si>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</si>
  <si>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</si>
  <si>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</si>
  <si>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</si>
  <si>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</si>
  <si>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</si>
  <si>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</si>
  <si>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</si>
  <si>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</si>
  <si>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</si>
  <si>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</si>
  <si>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</si>
  <si>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</si>
  <si>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</si>
  <si>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</si>
  <si>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</si>
  <si>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</si>
  <si>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</si>
  <si>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</si>
  <si>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</si>
  <si>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</si>
  <si>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</si>
  <si>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</si>
  <si>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</si>
  <si>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</si>
  <si>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</si>
  <si>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</si>
  <si>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</si>
  <si>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</si>
  <si>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</si>
  <si>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</si>
  <si>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</si>
  <si>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</si>
  <si>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</si>
  <si>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</si>
  <si>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</si>
  <si>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</si>
  <si>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</si>
  <si>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</si>
  <si>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</si>
  <si>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</si>
  <si>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</si>
  <si>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</si>
  <si>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</si>
  <si>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</si>
  <si>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</si>
  <si>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</si>
  <si>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</si>
  <si>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</si>
  <si>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</si>
  <si>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</si>
  <si>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</si>
  <si>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</si>
  <si>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</si>
  <si>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</si>
  <si>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</si>
  <si>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</si>
  <si>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</si>
  <si>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</si>
  <si>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</si>
  <si>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</si>
  <si>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</si>
  <si>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</si>
  <si>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</si>
  <si>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</si>
  <si>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</si>
  <si>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</si>
  <si>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</si>
  <si>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</si>
  <si>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</si>
  <si>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</si>
  <si>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</si>
  <si>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</si>
  <si>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</si>
  <si>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</si>
  <si>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</si>
  <si>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</si>
  <si>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</si>
  <si>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</si>
  <si>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</si>
  <si>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</si>
  <si>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</si>
  <si>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</si>
  <si>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</si>
  <si>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</si>
  <si>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</si>
  <si>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</si>
  <si>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</si>
  <si>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</si>
  <si>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</si>
  <si>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</si>
  <si>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</si>
  <si>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</si>
  <si>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</si>
  <si>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</si>
  <si>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</si>
  <si>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</si>
  <si>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</si>
  <si>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</si>
  <si>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</si>
  <si>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</si>
  <si>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</si>
  <si>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</si>
  <si>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</si>
  <si>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</si>
  <si>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</si>
  <si>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</si>
  <si>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</si>
  <si>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</si>
  <si>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</si>
  <si>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</si>
  <si>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</si>
  <si>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</si>
  <si>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</si>
  <si>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</si>
  <si>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</si>
  <si>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</si>
  <si>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</si>
  <si>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</si>
  <si>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</si>
  <si>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</si>
  <si>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</si>
  <si>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</si>
  <si>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</si>
  <si>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</si>
  <si>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</si>
  <si>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</si>
  <si>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</si>
  <si>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</si>
  <si>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</si>
  <si>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</si>
  <si>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</si>
  <si>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</si>
  <si>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</si>
  <si>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</si>
  <si>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</si>
  <si>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</si>
  <si>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</si>
  <si>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</si>
  <si>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</si>
  <si>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</si>
  <si>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</si>
  <si>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</si>
  <si>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</si>
  <si>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</si>
  <si>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</si>
  <si>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</si>
  <si>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</si>
  <si>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</si>
  <si>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</si>
  <si>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</si>
  <si>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</si>
  <si>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</si>
  <si>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</si>
  <si>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</si>
  <si>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</si>
  <si>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</si>
  <si>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</si>
  <si>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</si>
  <si>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</si>
  <si>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</si>
  <si>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</si>
  <si>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</si>
  <si>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</si>
  <si>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</si>
  <si>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</si>
  <si>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</si>
  <si>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</si>
  <si>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</si>
  <si>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</si>
  <si>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</si>
  <si>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</si>
  <si>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</si>
  <si>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</si>
  <si>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</si>
  <si>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</si>
  <si>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</si>
  <si>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</si>
  <si>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</si>
  <si>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</si>
  <si>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</si>
  <si>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</si>
  <si>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</si>
  <si>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</si>
  <si>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</si>
  <si>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</si>
  <si>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</si>
  <si>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</si>
  <si>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</si>
  <si>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</si>
  <si>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</si>
  <si>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</si>
  <si>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</si>
  <si>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</si>
  <si>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</si>
  <si>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</si>
  <si>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</si>
  <si>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</si>
  <si>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</si>
  <si>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</si>
  <si>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</si>
  <si>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</si>
  <si>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</si>
  <si>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</si>
  <si>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</si>
  <si>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</si>
  <si>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</si>
  <si>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</si>
  <si>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</si>
  <si>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</si>
  <si>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</si>
  <si>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</si>
  <si>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</si>
  <si>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</si>
  <si>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</si>
  <si>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</si>
  <si>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</si>
  <si>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</si>
  <si>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</si>
  <si>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</si>
  <si>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</si>
  <si>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</si>
  <si>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</si>
  <si>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</si>
  <si>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</si>
  <si>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</si>
  <si>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</si>
  <si>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</si>
  <si>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</si>
  <si>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</si>
  <si>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</si>
  <si>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</si>
  <si>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</si>
  <si>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</si>
  <si>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</si>
  <si>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</si>
  <si>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</si>
  <si>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</si>
  <si>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</si>
  <si>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</si>
  <si>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</si>
  <si>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</si>
  <si>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</si>
  <si>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</si>
  <si>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</si>
  <si>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</si>
  <si>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</si>
  <si>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</si>
  <si>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</si>
  <si>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</si>
  <si>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</si>
  <si>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</si>
  <si>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</si>
  <si>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</si>
  <si>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</si>
  <si>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</si>
  <si>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</si>
  <si>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</si>
  <si>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</si>
  <si>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</si>
  <si>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</si>
  <si>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</si>
  <si>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</si>
  <si>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</si>
  <si>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</si>
  <si>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</si>
  <si>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</si>
  <si>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</si>
  <si>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</si>
  <si>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</si>
  <si>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</si>
  <si>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</si>
  <si>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</si>
  <si>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</si>
  <si>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</si>
  <si>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</si>
  <si>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</si>
  <si>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</si>
  <si>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</si>
  <si>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</si>
  <si>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</si>
  <si>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</si>
  <si>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</si>
  <si>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</si>
  <si>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</si>
  <si>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</si>
  <si>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</si>
  <si>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</si>
  <si>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</si>
  <si>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</si>
  <si>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</si>
  <si>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</si>
  <si>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</si>
  <si>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</si>
  <si>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</si>
  <si>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</si>
  <si>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</si>
  <si>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</si>
  <si>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</si>
  <si>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</si>
  <si>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</si>
  <si>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</si>
  <si>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</si>
  <si>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</si>
  <si>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</si>
  <si>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</si>
  <si>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</si>
  <si>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</si>
  <si>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</si>
  <si>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</si>
  <si>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</si>
  <si>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</si>
  <si>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</si>
  <si>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</si>
  <si>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</si>
  <si>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</si>
  <si>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</si>
  <si>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</si>
  <si>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</si>
  <si>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</si>
  <si>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</si>
  <si>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</si>
  <si>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</si>
  <si>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</si>
  <si>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</si>
  <si>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</si>
  <si>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</si>
  <si>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</si>
  <si>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</si>
  <si>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</si>
  <si>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</si>
  <si>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</si>
  <si>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</si>
  <si>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</si>
  <si>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</si>
  <si>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</si>
  <si>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</si>
  <si>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</si>
  <si>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</si>
  <si>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</si>
  <si>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</si>
  <si>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</si>
  <si>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</si>
  <si>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</si>
  <si>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</si>
  <si>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</si>
  <si>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</si>
  <si>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</si>
  <si>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</si>
  <si>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</si>
  <si>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</si>
  <si>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</si>
  <si>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</si>
  <si>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</si>
  <si>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</si>
  <si>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</si>
  <si>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</si>
  <si>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</si>
  <si>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</si>
  <si>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</si>
  <si>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</si>
  <si>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</si>
  <si>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</si>
  <si>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</si>
  <si>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</si>
  <si>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</si>
  <si>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</si>
  <si>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</si>
  <si>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</si>
  <si>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</si>
  <si>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</si>
  <si>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</si>
  <si>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</si>
  <si>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</si>
  <si>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</si>
  <si>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</si>
  <si>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</si>
  <si>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</si>
  <si>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</si>
  <si>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</si>
  <si>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</si>
  <si>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</si>
  <si>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</si>
  <si>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</si>
  <si>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</si>
  <si>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</si>
  <si>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</si>
  <si>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</si>
  <si>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</si>
  <si>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</si>
  <si>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</si>
  <si>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</si>
  <si>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</si>
  <si>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</si>
  <si>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</si>
  <si>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</si>
  <si>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</si>
  <si>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</si>
  <si>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</si>
  <si>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</si>
  <si>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</si>
  <si>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</si>
  <si>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</si>
  <si>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</si>
  <si>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</si>
  <si>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</si>
  <si>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</si>
  <si>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</si>
  <si>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</si>
  <si>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</si>
  <si>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</si>
  <si>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</si>
  <si>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</si>
  <si>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</si>
  <si>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</si>
  <si>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</si>
  <si>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</si>
  <si>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</si>
  <si>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</si>
  <si>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</si>
  <si>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</si>
  <si>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</si>
  <si>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</si>
  <si>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</si>
  <si>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</si>
  <si>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</si>
  <si>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</si>
  <si>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</si>
  <si>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</si>
  <si>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</si>
  <si>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</si>
  <si>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</si>
  <si>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</si>
  <si>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</si>
  <si>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</si>
  <si>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</si>
  <si>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</si>
  <si>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</si>
  <si>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</si>
  <si>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</si>
  <si>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</si>
  <si>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</si>
  <si>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</si>
  <si>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</si>
  <si>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</si>
  <si>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</si>
  <si>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</si>
  <si>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</si>
  <si>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</si>
  <si>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</si>
  <si>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</si>
  <si>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</si>
  <si>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</si>
  <si>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</si>
  <si>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</si>
  <si>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</si>
  <si>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</si>
  <si>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</si>
  <si>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</si>
  <si>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</si>
  <si>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</si>
  <si>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</si>
  <si>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</si>
  <si>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</si>
  <si>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</si>
  <si>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</si>
  <si>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</si>
  <si>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</si>
  <si>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</si>
  <si>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</si>
  <si>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</si>
  <si>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</si>
  <si>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</si>
  <si>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</si>
  <si>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</si>
  <si>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</si>
  <si>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</si>
  <si>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</si>
  <si>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</si>
  <si>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</si>
  <si>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</si>
  <si>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</si>
  <si>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</si>
  <si>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</si>
  <si>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</si>
  <si>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</si>
  <si>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</si>
  <si>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</si>
  <si>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</si>
  <si>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</si>
  <si>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</si>
  <si>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</si>
  <si>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</si>
  <si>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</si>
  <si>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</si>
  <si>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</si>
  <si>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</si>
  <si>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</si>
  <si>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</si>
  <si>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</si>
  <si>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</si>
  <si>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</si>
  <si>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</si>
  <si>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</si>
  <si>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</si>
  <si>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</si>
  <si>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</si>
  <si>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</si>
  <si>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</si>
  <si>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</si>
  <si>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</si>
  <si>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</si>
  <si>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</si>
  <si>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</si>
  <si>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</si>
  <si>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</si>
  <si>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</si>
  <si>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</si>
  <si>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</si>
  <si>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</si>
  <si>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</si>
  <si>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</si>
  <si>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</si>
  <si>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</si>
  <si>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</si>
  <si>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</si>
  <si>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</si>
  <si>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</si>
  <si>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</si>
  <si>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</si>
  <si>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</si>
  <si>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</si>
  <si>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</si>
  <si>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</si>
  <si>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</si>
  <si>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</si>
  <si>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</si>
  <si>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</si>
  <si>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</si>
  <si>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</si>
  <si>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</si>
  <si>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</si>
  <si>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</si>
  <si>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</si>
  <si>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</si>
  <si>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</si>
  <si>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</si>
  <si>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</si>
  <si>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</si>
  <si>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</si>
  <si>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</si>
  <si>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</si>
  <si>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</si>
  <si>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</si>
  <si>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</si>
  <si>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</si>
  <si>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</si>
  <si>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</si>
  <si>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</si>
  <si>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</si>
  <si>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</si>
  <si>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</si>
  <si>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</si>
  <si>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</si>
  <si>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</si>
  <si>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</si>
  <si>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</si>
  <si>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</si>
  <si>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</si>
  <si>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</si>
  <si>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</si>
  <si>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</si>
  <si>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</si>
  <si>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</si>
  <si>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</si>
  <si>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</si>
  <si>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</si>
  <si>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</si>
  <si>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</si>
  <si>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</si>
  <si>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</si>
  <si>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</si>
  <si>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</si>
  <si>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</si>
  <si>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</si>
  <si>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</si>
  <si>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</si>
  <si>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</si>
  <si>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</si>
  <si>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</si>
  <si>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</si>
  <si>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</si>
  <si>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</si>
  <si>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</si>
  <si>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</si>
  <si>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</si>
  <si>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</si>
  <si>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</si>
  <si>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</si>
  <si>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</si>
  <si>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</si>
  <si>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</si>
  <si>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</si>
  <si>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</si>
  <si>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</si>
  <si>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</si>
  <si>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</si>
  <si>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</si>
  <si>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</si>
  <si>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</si>
  <si>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</si>
  <si>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</si>
  <si>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</si>
  <si>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</si>
  <si>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</si>
  <si>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</si>
  <si>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</si>
  <si>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</si>
  <si>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</si>
  <si>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</si>
  <si>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</si>
  <si>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</si>
  <si>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</si>
  <si>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</si>
  <si>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</si>
  <si>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</si>
  <si>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</si>
  <si>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</si>
  <si>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</si>
  <si>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</si>
  <si>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</si>
  <si>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</si>
  <si>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</si>
  <si>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</si>
  <si>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</si>
  <si>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</si>
  <si>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</si>
  <si>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</si>
  <si>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</si>
  <si>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</si>
  <si>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</si>
  <si>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</si>
  <si>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</si>
  <si>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</si>
  <si>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</si>
  <si>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</si>
  <si>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</si>
  <si>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</si>
  <si>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</si>
  <si>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</si>
  <si>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</si>
  <si>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</si>
  <si>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</si>
  <si>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</si>
  <si>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</si>
  <si>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</si>
  <si>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</si>
  <si>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</si>
  <si>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</si>
  <si>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</si>
  <si>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</si>
  <si>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</si>
  <si>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</si>
  <si>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</si>
  <si>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</si>
  <si>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</si>
  <si>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</si>
  <si>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</si>
  <si>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</si>
  <si>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</si>
  <si>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</si>
  <si>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</si>
  <si>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</si>
  <si>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</si>
  <si>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</si>
  <si>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</si>
  <si>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</si>
  <si>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</si>
  <si>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</si>
  <si>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</si>
  <si>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</si>
  <si>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</si>
  <si>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</si>
  <si>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</si>
  <si>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</si>
  <si>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</si>
  <si>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</si>
  <si>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</si>
  <si>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</si>
  <si>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</si>
  <si>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</si>
  <si>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</si>
  <si>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</si>
  <si>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</si>
  <si>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</si>
  <si>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</si>
  <si>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</si>
  <si>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</si>
  <si>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</si>
  <si>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</si>
  <si>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</si>
  <si>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</si>
  <si>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</si>
  <si>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</si>
  <si>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</si>
  <si>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</si>
  <si>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</si>
  <si>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</si>
  <si>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</si>
  <si>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</si>
  <si>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</si>
  <si>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</si>
  <si>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</si>
  <si>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</si>
  <si>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</si>
  <si>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</si>
  <si>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</si>
  <si>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</si>
  <si>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</si>
  <si>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</si>
  <si>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</si>
  <si>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</si>
  <si>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</si>
  <si>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</si>
  <si>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</si>
  <si>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</si>
  <si>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</si>
  <si>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</si>
  <si>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</si>
  <si>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</si>
  <si>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</si>
  <si>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</si>
  <si>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</si>
  <si>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</si>
  <si>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</si>
  <si>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</si>
  <si>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</si>
  <si>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</si>
  <si>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</si>
  <si>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</si>
  <si>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</si>
  <si>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</si>
  <si>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</si>
  <si>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</si>
  <si>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</si>
  <si>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</si>
  <si>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</si>
  <si>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</si>
  <si>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</si>
  <si>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</si>
  <si>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</si>
  <si>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</si>
  <si>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</si>
  <si>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</si>
  <si>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</si>
  <si>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</si>
  <si>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</si>
  <si>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</si>
  <si>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</si>
  <si>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</si>
  <si>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</si>
  <si>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</si>
  <si>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</si>
  <si>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</si>
  <si>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</si>
  <si>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</si>
  <si>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</si>
  <si>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</si>
  <si>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</si>
  <si>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</si>
  <si>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</si>
  <si>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</si>
  <si>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</si>
  <si>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</si>
  <si>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</si>
  <si>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</si>
  <si>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</si>
  <si>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</si>
  <si>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</si>
  <si>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</si>
  <si>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</si>
  <si>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</si>
  <si>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</si>
  <si>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</si>
  <si>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</si>
  <si>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</si>
  <si>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</si>
  <si>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</si>
  <si>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</si>
  <si>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</si>
  <si>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</si>
  <si>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</si>
  <si>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</si>
  <si>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</si>
  <si>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</si>
  <si>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</si>
  <si>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</si>
  <si>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</si>
  <si>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</si>
  <si>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</si>
  <si>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</si>
  <si>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</si>
  <si>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</si>
  <si>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</si>
  <si>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</si>
  <si>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</si>
  <si>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</si>
  <si>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</si>
  <si>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</si>
  <si>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</si>
  <si>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</si>
  <si>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</si>
  <si>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</si>
  <si>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</si>
  <si>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</si>
  <si>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</si>
  <si>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</si>
  <si>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</si>
  <si>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</si>
  <si>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</si>
  <si>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</si>
  <si>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</si>
  <si>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</si>
  <si>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</si>
  <si>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</si>
  <si>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</si>
  <si>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</si>
  <si>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</si>
  <si>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</si>
  <si>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</si>
  <si>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</si>
  <si>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</si>
  <si>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</si>
  <si>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</si>
  <si>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</si>
  <si>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</si>
  <si>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</si>
  <si>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</si>
  <si>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</si>
  <si>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</si>
  <si>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</si>
  <si>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</si>
  <si>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</si>
  <si>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</si>
  <si>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</si>
  <si>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</si>
  <si>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</si>
  <si>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</si>
  <si>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</si>
  <si>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</si>
  <si>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</si>
  <si>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</si>
  <si>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</si>
  <si>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</si>
  <si>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</si>
  <si>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</si>
  <si>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</si>
  <si>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</si>
  <si>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</si>
  <si>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</si>
  <si>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</si>
  <si>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</si>
  <si>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</si>
  <si>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</si>
  <si>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</si>
  <si>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</si>
  <si>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</si>
  <si>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</si>
  <si>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</si>
  <si>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</si>
  <si>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</si>
  <si>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</si>
  <si>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</si>
  <si>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</si>
  <si>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</si>
  <si>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</si>
  <si>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</si>
  <si>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</si>
  <si>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</si>
  <si>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</si>
  <si>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</si>
  <si>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</si>
  <si>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</si>
  <si>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</si>
  <si>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</si>
  <si>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</si>
  <si>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</si>
  <si>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</si>
  <si>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</si>
  <si>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</si>
  <si>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</si>
  <si>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</si>
  <si>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</si>
  <si>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</si>
  <si>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</si>
  <si>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</si>
  <si>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</si>
  <si>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</si>
  <si>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</si>
  <si>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</si>
  <si>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</si>
  <si>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</si>
  <si>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</si>
  <si>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</si>
  <si>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</si>
  <si>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</si>
  <si>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</si>
  <si>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</si>
  <si>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</si>
  <si>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</si>
  <si>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</si>
  <si>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</si>
  <si>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</si>
  <si>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</si>
  <si>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</si>
  <si>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</si>
  <si>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</si>
  <si>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</si>
  <si>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</si>
  <si>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</si>
  <si>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</si>
  <si>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</si>
  <si>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</si>
  <si>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</si>
  <si>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</si>
  <si>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</si>
  <si>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</si>
  <si>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</si>
  <si>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</si>
  <si>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</si>
  <si>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</si>
  <si>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</si>
  <si>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</si>
  <si>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</si>
  <si>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</si>
  <si>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</si>
  <si>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</si>
  <si>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</si>
  <si>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</si>
  <si>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</si>
  <si>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</si>
  <si>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</si>
  <si>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</si>
  <si>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</si>
  <si>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</si>
  <si>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</si>
  <si>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</si>
  <si>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</si>
  <si>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</si>
  <si>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</si>
  <si>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</si>
  <si>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</si>
  <si>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</si>
  <si>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</si>
  <si>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</si>
  <si>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</si>
  <si>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</si>
  <si>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</si>
  <si>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</si>
  <si>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</si>
  <si>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</si>
  <si>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</si>
  <si>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</si>
  <si>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</si>
  <si>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</si>
  <si>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</si>
  <si>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</si>
  <si>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</si>
  <si>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</si>
  <si>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</si>
  <si>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</si>
  <si>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</si>
  <si>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</si>
  <si>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</si>
  <si>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</si>
  <si>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</si>
  <si>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</si>
  <si>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</si>
  <si>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</si>
  <si>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</si>
  <si>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</si>
  <si>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</si>
  <si>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</si>
  <si>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</si>
  <si>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</si>
  <si>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</si>
  <si>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</si>
  <si>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</si>
  <si>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</si>
  <si>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</si>
  <si>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</si>
  <si>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</si>
  <si>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</si>
  <si>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</si>
  <si>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</si>
  <si>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</si>
  <si>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</si>
  <si>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</si>
  <si>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</si>
  <si>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</si>
  <si>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</si>
  <si>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</si>
  <si>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</si>
  <si>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</si>
  <si>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</si>
  <si>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</si>
  <si>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</si>
  <si>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</si>
  <si>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</si>
  <si>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</si>
  <si>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</si>
  <si>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</si>
  <si>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</si>
  <si>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</si>
  <si>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</si>
  <si>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</si>
  <si>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</si>
  <si>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</si>
  <si>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</si>
  <si>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</si>
  <si>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</si>
  <si>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</si>
  <si>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</si>
  <si>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</si>
  <si>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</si>
  <si>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</si>
  <si>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</si>
  <si>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</si>
  <si>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</si>
  <si>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</si>
  <si>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</si>
  <si>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</si>
  <si>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</si>
  <si>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</si>
  <si>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</si>
  <si>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</si>
  <si>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</si>
  <si>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</si>
  <si>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</si>
  <si>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</si>
  <si>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</si>
  <si>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</si>
  <si>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</si>
  <si>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</si>
  <si>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</si>
  <si>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</si>
  <si>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</si>
  <si>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</si>
  <si>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</si>
  <si>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</si>
  <si>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</si>
  <si>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</si>
  <si>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</si>
  <si>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</si>
  <si>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</si>
  <si>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</si>
  <si>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</si>
  <si>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</si>
  <si>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</si>
  <si>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</si>
  <si>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</si>
  <si>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</si>
  <si>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</si>
  <si>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</si>
  <si>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</si>
  <si>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</si>
  <si>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</si>
  <si>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</si>
  <si>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</si>
  <si>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</si>
  <si>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</si>
  <si>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</si>
  <si>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</si>
  <si>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</si>
  <si>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</si>
  <si>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</si>
  <si>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</si>
  <si>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</si>
  <si>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</si>
  <si>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</si>
  <si>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</si>
  <si>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</si>
  <si>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</si>
  <si>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</si>
  <si>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</si>
  <si>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</si>
  <si>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</si>
  <si>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</si>
  <si>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</si>
  <si>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</si>
  <si>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</si>
  <si>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</si>
  <si>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</si>
  <si>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</si>
  <si>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</si>
  <si>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</si>
  <si>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</si>
  <si>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</si>
  <si>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</si>
  <si>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</si>
  <si>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</si>
  <si>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</si>
  <si>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</si>
  <si>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</si>
  <si>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</si>
  <si>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</si>
  <si>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</si>
  <si>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</si>
  <si>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</si>
  <si>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</si>
  <si>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</si>
  <si>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</si>
  <si>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</si>
  <si>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</si>
  <si>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</si>
  <si>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</si>
  <si>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</si>
  <si>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</si>
  <si>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</si>
  <si>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</si>
  <si>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</si>
  <si>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</si>
  <si>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</si>
  <si>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</si>
  <si>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</si>
  <si>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</si>
  <si>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</si>
  <si>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</si>
  <si>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</si>
  <si>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</si>
  <si>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</si>
  <si>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</si>
  <si>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</si>
  <si>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</si>
  <si>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</si>
  <si>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</si>
  <si>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</si>
  <si>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</si>
  <si>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</si>
  <si>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</si>
  <si>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</si>
  <si>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</si>
  <si>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</si>
  <si>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</si>
  <si>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</si>
  <si>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</si>
  <si>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</si>
  <si>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</si>
  <si>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</si>
  <si>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</si>
  <si>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</si>
  <si>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</si>
  <si>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</si>
  <si>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</si>
  <si>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</si>
  <si>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</si>
  <si>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</si>
  <si>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</si>
  <si>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</si>
  <si>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</si>
  <si>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</si>
  <si>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</si>
  <si>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</si>
  <si>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</si>
  <si>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</si>
  <si>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</si>
  <si>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</si>
  <si>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</si>
  <si>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</si>
  <si>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</si>
  <si>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</si>
  <si>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</si>
  <si>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</si>
  <si>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</si>
  <si>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</si>
  <si>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</si>
  <si>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</si>
  <si>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</si>
  <si>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</si>
  <si>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</si>
  <si>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</si>
  <si>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</si>
  <si>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</si>
  <si>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</si>
  <si>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</si>
  <si>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</si>
  <si>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</si>
  <si>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</si>
  <si>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</si>
  <si>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</si>
  <si>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</si>
  <si>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</si>
  <si>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</si>
  <si>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</si>
  <si>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</si>
  <si>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</si>
  <si>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</si>
  <si>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</si>
  <si>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</si>
  <si>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</si>
  <si>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</si>
  <si>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</si>
  <si>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</si>
  <si>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</si>
  <si>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</si>
  <si>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</si>
  <si>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</si>
  <si>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</si>
  <si>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</si>
  <si>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</si>
  <si>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</si>
  <si>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</si>
  <si>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</si>
  <si>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</si>
  <si>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</si>
  <si>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</si>
  <si>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</si>
  <si>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</si>
  <si>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</si>
  <si>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</si>
  <si>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</si>
  <si>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</si>
  <si>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</si>
  <si>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</si>
  <si>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</si>
  <si>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</si>
  <si>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</si>
  <si>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</si>
  <si>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</si>
  <si>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</si>
  <si>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</si>
  <si>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</si>
  <si>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</si>
  <si>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</si>
  <si>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</si>
  <si>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</si>
  <si>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</si>
  <si>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</si>
  <si>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</si>
  <si>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</si>
  <si>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</si>
  <si>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</si>
  <si>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</si>
  <si>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</si>
  <si>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</si>
  <si>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</si>
  <si>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</si>
  <si>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</si>
  <si>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</si>
  <si>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</si>
  <si>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</si>
  <si>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</si>
  <si>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</si>
  <si>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</si>
  <si>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</si>
  <si>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</si>
  <si>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</si>
  <si>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</si>
  <si>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</si>
  <si>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</si>
  <si>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</si>
  <si>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</si>
  <si>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</si>
  <si>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</si>
  <si>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</si>
  <si>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</si>
  <si>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</si>
  <si>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</si>
  <si>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</si>
  <si>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</si>
  <si>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</si>
  <si>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</si>
  <si>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</si>
  <si>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</si>
  <si>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</si>
  <si>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</si>
  <si>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</si>
  <si>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</si>
  <si>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</si>
  <si>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</si>
  <si>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</si>
  <si>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</si>
  <si>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</si>
  <si>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</si>
  <si>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</si>
  <si>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</si>
  <si>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</si>
  <si>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</si>
  <si>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</si>
  <si>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</si>
  <si>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</si>
  <si>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</si>
  <si>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</si>
  <si>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</si>
  <si>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</si>
  <si>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</si>
  <si>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</si>
  <si>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</si>
  <si>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</si>
  <si>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</si>
  <si>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</si>
  <si>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</si>
  <si>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</si>
  <si>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</si>
  <si>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</si>
  <si>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</si>
  <si>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</si>
  <si>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</si>
  <si>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</si>
  <si>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</si>
  <si>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</si>
  <si>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</si>
  <si>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</si>
  <si>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</si>
  <si>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</si>
  <si>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</si>
  <si>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</si>
  <si>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</si>
  <si>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</si>
  <si>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</si>
  <si>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</si>
  <si>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</si>
  <si>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</si>
  <si>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</si>
  <si>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</si>
  <si>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</si>
  <si>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</si>
  <si>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</si>
  <si>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</si>
  <si>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</si>
  <si>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</si>
  <si>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</si>
  <si>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</si>
  <si>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</si>
  <si>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</si>
  <si>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</si>
  <si>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</si>
  <si>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</si>
  <si>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</si>
  <si>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</si>
  <si>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</si>
  <si>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</si>
  <si>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</si>
  <si>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</si>
  <si>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</si>
  <si>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</si>
  <si>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</si>
  <si>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</si>
  <si>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</si>
  <si>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</si>
  <si>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</si>
  <si>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</si>
  <si>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</si>
  <si>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</si>
  <si>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</si>
  <si>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</si>
  <si>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</si>
  <si>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</si>
  <si>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</si>
  <si>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</si>
  <si>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</si>
  <si>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</si>
  <si>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</si>
  <si>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</si>
  <si>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</si>
  <si>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</si>
  <si>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</si>
  <si>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</si>
  <si>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</si>
  <si>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</si>
  <si>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</si>
  <si>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</si>
  <si>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</si>
  <si>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</si>
  <si>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</si>
  <si>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</si>
  <si>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</si>
  <si>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</si>
  <si>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</si>
  <si>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</si>
  <si>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</si>
  <si>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</si>
  <si>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</si>
  <si>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</si>
  <si>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</si>
  <si>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</si>
  <si>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</si>
  <si>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</si>
  <si>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</si>
  <si>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</si>
  <si>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</si>
  <si>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</si>
  <si>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</si>
  <si>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</si>
  <si>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</si>
  <si>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</si>
  <si>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</si>
  <si>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</si>
  <si>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</si>
  <si>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</si>
  <si>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</si>
  <si>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</si>
  <si>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</si>
  <si>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</si>
  <si>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</si>
  <si>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</si>
  <si>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</si>
  <si>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</si>
  <si>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</si>
  <si>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</si>
  <si>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</si>
  <si>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</si>
  <si>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</si>
  <si>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</si>
  <si>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</si>
  <si>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</si>
  <si>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</si>
  <si>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</si>
  <si>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</si>
  <si>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</si>
  <si>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</si>
  <si>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</si>
  <si>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</si>
  <si>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</si>
  <si>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</si>
  <si>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</si>
  <si>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</si>
  <si>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</si>
  <si>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</si>
  <si>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</si>
  <si>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</si>
  <si>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</si>
  <si>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</si>
  <si>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</si>
  <si>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</si>
  <si>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</si>
  <si>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</si>
  <si>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</si>
  <si>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</si>
  <si>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</si>
  <si>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</si>
  <si>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</si>
  <si>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</si>
  <si>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</si>
  <si>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</si>
  <si>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</si>
  <si>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</si>
  <si>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</si>
  <si>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</si>
  <si>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</si>
  <si>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</si>
  <si>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</si>
  <si>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</si>
  <si>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</si>
  <si>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</si>
  <si>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</si>
  <si>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</si>
  <si>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</si>
  <si>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</si>
  <si>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</si>
  <si>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</si>
  <si>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</si>
  <si>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</si>
  <si>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</si>
  <si>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</si>
  <si>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</si>
  <si>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</si>
  <si>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</si>
  <si>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</si>
  <si>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</si>
  <si>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</si>
  <si>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</si>
  <si>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</si>
  <si>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</si>
  <si>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</si>
  <si>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</si>
  <si>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</si>
  <si>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</si>
  <si>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</si>
  <si>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</si>
  <si>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</si>
  <si>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</si>
  <si>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</si>
  <si>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</si>
  <si>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</si>
  <si>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</si>
  <si>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</si>
  <si>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</si>
  <si>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</si>
  <si>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</si>
  <si>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</si>
  <si>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</si>
  <si>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</si>
  <si>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</si>
  <si>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</si>
  <si>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</si>
  <si>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</si>
  <si>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</si>
  <si>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</si>
  <si>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</si>
  <si>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</si>
  <si>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</si>
  <si>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</si>
  <si>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</si>
  <si>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</si>
  <si>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</si>
  <si>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</si>
  <si>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</si>
  <si>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</si>
  <si>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</si>
  <si>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</si>
  <si>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</si>
  <si>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</si>
  <si>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</si>
  <si>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</si>
  <si>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</si>
  <si>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</si>
  <si>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</si>
  <si>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</si>
  <si>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</si>
  <si>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</si>
  <si>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</si>
  <si>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</si>
  <si>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</si>
  <si>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</si>
  <si>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</si>
  <si>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</si>
  <si>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</si>
  <si>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</si>
  <si>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</si>
  <si>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</si>
  <si>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</si>
  <si>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</si>
  <si>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</si>
  <si>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</si>
  <si>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</si>
  <si>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</si>
  <si>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</si>
  <si>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</si>
  <si>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</si>
  <si>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</si>
  <si>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</si>
  <si>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</si>
  <si>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</si>
  <si>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</si>
  <si>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</si>
  <si>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</si>
  <si>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</si>
  <si>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</si>
  <si>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</si>
  <si>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</si>
  <si>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</si>
  <si>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</si>
  <si>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</si>
  <si>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</si>
  <si>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</si>
  <si>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</si>
  <si>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</si>
  <si>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</si>
  <si>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</si>
  <si>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</si>
  <si>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</si>
  <si>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</si>
  <si>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</si>
  <si>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</si>
  <si>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</si>
  <si>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</si>
  <si>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</si>
  <si>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</si>
  <si>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</si>
  <si>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</si>
  <si>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</si>
  <si>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</si>
  <si>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</si>
  <si>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</si>
  <si>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</si>
  <si>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</si>
  <si>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</si>
  <si>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</si>
  <si>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</si>
  <si>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</si>
  <si>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</si>
  <si>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</si>
  <si>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</si>
  <si>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</si>
  <si>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</si>
  <si>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</si>
  <si>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</si>
  <si>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</si>
  <si>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</si>
  <si>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</si>
  <si>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</si>
  <si>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</si>
  <si>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</si>
  <si>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</si>
  <si>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</si>
  <si>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</si>
  <si>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</si>
  <si>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</si>
  <si>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</si>
  <si>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</si>
  <si>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</si>
  <si>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</si>
  <si>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</si>
  <si>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</si>
  <si>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</si>
  <si>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</si>
  <si>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</si>
  <si>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</si>
  <si>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</si>
  <si>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</si>
  <si>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</si>
  <si>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</si>
  <si>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</si>
  <si>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</si>
  <si>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</si>
  <si>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</si>
  <si>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</si>
  <si>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</si>
  <si>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</si>
  <si>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</si>
  <si>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</si>
  <si>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</si>
  <si>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</si>
  <si>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</si>
  <si>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</si>
  <si>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</si>
  <si>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</si>
  <si>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</si>
  <si>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</si>
  <si>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</si>
  <si>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</si>
  <si>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</si>
  <si>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</si>
  <si>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</si>
  <si>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</si>
  <si>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</si>
  <si>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</si>
  <si>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</si>
  <si>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</si>
  <si>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</si>
  <si>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</si>
  <si>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</si>
  <si>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</si>
  <si>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</si>
  <si>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</si>
  <si>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</si>
  <si>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</si>
  <si>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</si>
  <si>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</si>
  <si>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</si>
  <si>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</si>
  <si>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</si>
  <si>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</si>
  <si>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</si>
  <si>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</si>
  <si>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</si>
  <si>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</si>
  <si>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</si>
  <si>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</si>
  <si>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</si>
  <si>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</si>
  <si>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</si>
  <si>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</si>
  <si>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</si>
  <si>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</si>
  <si>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</si>
  <si>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</si>
  <si>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</si>
  <si>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</si>
  <si>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</si>
  <si>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</si>
  <si>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</si>
  <si>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</si>
  <si>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</si>
  <si>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</si>
  <si>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</si>
  <si>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</si>
  <si>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</si>
  <si>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</si>
  <si>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</si>
  <si>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</si>
  <si>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</si>
  <si>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</si>
  <si>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</si>
  <si>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</si>
  <si>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</si>
  <si>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</si>
  <si>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</si>
  <si>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</si>
  <si>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</si>
  <si>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</si>
  <si>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</si>
  <si>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</si>
  <si>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</si>
  <si>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</si>
  <si>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</si>
  <si>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</si>
  <si>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</si>
  <si>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</si>
  <si>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</si>
  <si>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</si>
  <si>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</si>
  <si>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</si>
  <si>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</si>
  <si>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</si>
  <si>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</si>
  <si>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</si>
  <si>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</si>
  <si>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</si>
  <si>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</si>
  <si>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</si>
  <si>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</si>
  <si>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</si>
  <si>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</si>
  <si>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</si>
  <si>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</si>
  <si>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</si>
  <si>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</si>
  <si>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</si>
  <si>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</si>
  <si>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</si>
  <si>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</si>
  <si>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</si>
  <si>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</si>
  <si>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</si>
  <si>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</si>
  <si>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</si>
  <si>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</si>
  <si>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</si>
  <si>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</si>
  <si>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</si>
  <si>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</si>
  <si>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</si>
  <si>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</si>
  <si>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</si>
  <si>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</si>
  <si>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</si>
  <si>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</si>
  <si>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</si>
  <si>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</si>
  <si>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</si>
  <si>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</si>
  <si>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</si>
  <si>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</si>
  <si>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</si>
  <si>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</si>
  <si>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</si>
  <si>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</si>
  <si>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</si>
  <si>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</si>
  <si>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</si>
  <si>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</si>
  <si>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</si>
  <si>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</si>
  <si>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</si>
  <si>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</si>
  <si>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</si>
  <si>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</si>
  <si>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</si>
  <si>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</si>
  <si>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</si>
  <si>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</si>
  <si>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</si>
  <si>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</si>
  <si>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</si>
  <si>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</si>
  <si>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</si>
  <si>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</si>
  <si>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</si>
  <si>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</si>
  <si>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</si>
  <si>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</si>
  <si>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</si>
  <si>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</si>
  <si>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</si>
  <si>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</si>
  <si>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</si>
  <si>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</si>
  <si>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</si>
  <si>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</si>
  <si>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</si>
  <si>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</si>
  <si>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</si>
  <si>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</si>
  <si>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</si>
  <si>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</si>
  <si>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</si>
  <si>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</si>
  <si>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</si>
  <si>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</si>
  <si>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</si>
  <si>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</si>
  <si>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</si>
  <si>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</si>
  <si>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</si>
  <si>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</si>
  <si>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</si>
  <si>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</si>
  <si>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</si>
  <si>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</si>
  <si>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</si>
  <si>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</si>
  <si>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</si>
  <si>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</si>
  <si>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</si>
  <si>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</si>
  <si>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</si>
  <si>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</si>
  <si>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</si>
  <si>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</si>
  <si>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</si>
  <si>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</si>
  <si>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</si>
  <si>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</si>
  <si>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</si>
  <si>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</si>
  <si>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</si>
  <si>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</si>
  <si>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</si>
  <si>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</si>
  <si>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</si>
  <si>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</si>
  <si>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</si>
  <si>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</si>
  <si>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</si>
  <si>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</si>
  <si>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</si>
  <si>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</si>
  <si>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</si>
  <si>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</si>
  <si>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</si>
  <si>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</si>
  <si>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</si>
  <si>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</si>
  <si>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</si>
  <si>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</si>
  <si>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</si>
  <si>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</si>
  <si>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</si>
  <si>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</si>
  <si>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</si>
  <si>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</si>
  <si>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</si>
  <si>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</si>
  <si>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</si>
  <si>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</si>
  <si>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</si>
  <si>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</si>
  <si>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</si>
  <si>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</si>
  <si>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</si>
  <si>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</si>
  <si>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</si>
  <si>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</si>
  <si>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</si>
  <si>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</si>
  <si>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</si>
  <si>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</si>
  <si>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</si>
  <si>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</si>
  <si>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</si>
  <si>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</si>
  <si>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</si>
  <si>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</si>
  <si>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</si>
  <si>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</si>
  <si>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</si>
  <si>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</si>
  <si>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</si>
  <si>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</si>
  <si>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</si>
  <si>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</si>
  <si>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</si>
  <si>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</si>
  <si>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</si>
  <si>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</si>
  <si>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</si>
  <si>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</si>
  <si>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</si>
  <si>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</si>
  <si>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</si>
  <si>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</si>
  <si>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</si>
  <si>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</si>
  <si>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</si>
  <si>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</si>
  <si>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</si>
  <si>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</si>
  <si>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</si>
  <si>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</si>
  <si>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</si>
  <si>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</si>
  <si>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</si>
  <si>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</si>
  <si>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</si>
  <si>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</si>
  <si>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</si>
  <si>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</si>
  <si>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</si>
  <si>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</si>
  <si>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</si>
  <si>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</si>
  <si>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</si>
  <si>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</si>
  <si>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</si>
  <si>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</si>
  <si>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</si>
  <si>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</si>
  <si>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</si>
  <si>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</si>
  <si>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</si>
  <si>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</si>
  <si>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</si>
  <si>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</si>
  <si>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</si>
  <si>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</si>
  <si>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</si>
  <si>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</si>
  <si>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</si>
  <si>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</si>
  <si>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</si>
  <si>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</si>
  <si>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</si>
  <si>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</si>
  <si>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</si>
  <si>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</si>
  <si>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</si>
  <si>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</si>
  <si>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</si>
  <si>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</si>
  <si>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</si>
  <si>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</si>
  <si>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</si>
  <si>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</si>
  <si>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</si>
  <si>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</si>
  <si>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</si>
  <si>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</si>
  <si>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</si>
  <si>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</si>
  <si>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</si>
  <si>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</si>
  <si>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</si>
  <si>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</si>
  <si>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</si>
  <si>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</si>
  <si>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</si>
  <si>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</si>
  <si>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</si>
  <si>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</si>
  <si>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</si>
  <si>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</si>
  <si>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</si>
  <si>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</si>
  <si>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</si>
  <si>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</si>
  <si>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</si>
  <si>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</si>
  <si>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</si>
  <si>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</si>
  <si>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</si>
  <si>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</si>
  <si>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</si>
  <si>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</si>
  <si>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</si>
  <si>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</si>
  <si>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</si>
  <si>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</si>
  <si>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</si>
  <si>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</si>
  <si>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</si>
  <si>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</si>
  <si>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</si>
  <si>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</si>
  <si>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</si>
  <si>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</si>
  <si>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</si>
  <si>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</si>
  <si>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</si>
  <si>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</si>
  <si>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</si>
  <si>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</si>
  <si>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</si>
  <si>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</si>
  <si>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</si>
  <si>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</si>
  <si>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</si>
  <si>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</si>
  <si>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</si>
  <si>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</si>
  <si>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</si>
  <si>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</si>
  <si>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</si>
  <si>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</si>
  <si>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</si>
  <si>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</si>
  <si>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</si>
  <si>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</si>
  <si>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</si>
  <si>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</si>
  <si>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</si>
  <si>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</si>
  <si>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</si>
  <si>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</si>
  <si>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</si>
  <si>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</si>
  <si>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</si>
  <si>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</si>
  <si>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</si>
  <si>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</si>
  <si>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</si>
  <si>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</si>
  <si>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</si>
  <si>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</si>
  <si>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</si>
  <si>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</si>
  <si>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</si>
  <si>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</si>
  <si>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</si>
  <si>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</si>
  <si>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</si>
  <si>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</si>
  <si>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</si>
  <si>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</si>
  <si>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</si>
  <si>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</si>
  <si>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</si>
  <si>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</si>
  <si>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</si>
  <si>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</si>
  <si>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</si>
  <si>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</si>
  <si>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</si>
  <si>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</si>
  <si>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</si>
  <si>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</si>
  <si>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</si>
  <si>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</si>
  <si>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</si>
  <si>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</si>
  <si>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</si>
  <si>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</si>
  <si>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</si>
  <si>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</si>
  <si>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</si>
  <si>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</si>
  <si>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</si>
  <si>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</si>
  <si>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</si>
  <si>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</si>
  <si>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</si>
  <si>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</si>
  <si>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</si>
  <si>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</si>
  <si>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</si>
  <si>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</si>
  <si>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</si>
  <si>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</si>
  <si>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</si>
  <si>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</si>
  <si>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</si>
  <si>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</si>
  <si>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</si>
  <si>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</si>
  <si>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</si>
  <si>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</si>
  <si>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</si>
  <si>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</si>
  <si>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</si>
  <si>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</si>
  <si>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</si>
  <si>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</si>
  <si>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</si>
  <si>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</si>
  <si>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</si>
  <si>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</si>
  <si>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</si>
  <si>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</si>
  <si>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</si>
  <si>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</si>
  <si>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</si>
  <si>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</si>
  <si>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</si>
  <si>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</si>
  <si>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</si>
  <si>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</si>
  <si>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</si>
  <si>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</si>
  <si>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</si>
  <si>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</si>
  <si>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</si>
  <si>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</si>
  <si>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</si>
  <si>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</si>
  <si>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</si>
  <si>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</si>
  <si>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</si>
  <si>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</si>
  <si>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</si>
  <si>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</si>
  <si>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</si>
  <si>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</si>
  <si>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</si>
  <si>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</si>
  <si>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</si>
  <si>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</si>
  <si>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</si>
  <si>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</si>
  <si>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</si>
  <si>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</si>
  <si>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</si>
  <si>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</si>
  <si>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</si>
  <si>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</si>
  <si>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</si>
  <si>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</si>
  <si>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</si>
  <si>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</si>
  <si>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</si>
  <si>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</si>
  <si>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</si>
  <si>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</si>
  <si>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</si>
  <si>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</si>
  <si>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</si>
  <si>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</si>
  <si>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</si>
  <si>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</si>
  <si>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</si>
  <si>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</si>
  <si>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</si>
  <si>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</si>
  <si>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</si>
  <si>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</si>
  <si>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</si>
  <si>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</si>
  <si>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</si>
  <si>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</si>
  <si>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</si>
  <si>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</si>
  <si>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</si>
  <si>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</si>
  <si>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</si>
  <si>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</si>
  <si>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</si>
  <si>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</si>
  <si>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</si>
  <si>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</si>
  <si>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</si>
  <si>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</si>
  <si>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</si>
  <si>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</si>
  <si>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</si>
  <si>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</si>
  <si>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</si>
  <si>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</si>
  <si>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</si>
  <si>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</si>
  <si>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</si>
  <si>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</si>
  <si>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</si>
  <si>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</si>
  <si>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</si>
  <si>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</si>
  <si>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</si>
  <si>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</si>
  <si>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</si>
  <si>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</si>
  <si>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</si>
  <si>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</si>
  <si>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</si>
  <si>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</si>
  <si>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</si>
  <si>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</si>
  <si>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</si>
  <si>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</si>
  <si>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</si>
  <si>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</si>
  <si>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</si>
  <si>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</si>
  <si>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</si>
  <si>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</si>
  <si>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</si>
  <si>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</si>
  <si>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</si>
  <si>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</si>
  <si>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</si>
  <si>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</si>
  <si>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</si>
  <si>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</si>
  <si>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</si>
  <si>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</si>
  <si>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</si>
  <si>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</si>
  <si>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</si>
  <si>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</si>
  <si>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</si>
  <si>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</si>
  <si>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</si>
  <si>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</si>
  <si>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</si>
  <si>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</si>
  <si>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</si>
  <si>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</si>
  <si>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</si>
  <si>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</si>
  <si>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</si>
  <si>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</si>
  <si>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</si>
  <si>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</si>
  <si>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</si>
  <si>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</si>
  <si>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</si>
  <si>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</si>
  <si>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</si>
  <si>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</si>
  <si>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</si>
  <si>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</si>
  <si>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</si>
  <si>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</si>
  <si>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</si>
  <si>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</si>
  <si>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</si>
  <si>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</si>
  <si>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</si>
  <si>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</si>
  <si>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</si>
  <si>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</si>
  <si>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</si>
  <si>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</si>
  <si>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</si>
  <si>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</si>
  <si>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</si>
  <si>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</si>
  <si>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</si>
  <si>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</si>
  <si>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</si>
  <si>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</si>
  <si>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</si>
  <si>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</si>
  <si>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</si>
  <si>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</si>
  <si>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</si>
  <si>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</si>
  <si>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</si>
  <si>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</si>
  <si>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</si>
  <si>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</si>
  <si>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</si>
  <si>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</si>
  <si>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</si>
  <si>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</si>
  <si>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</si>
  <si>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</si>
  <si>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</si>
  <si>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</si>
  <si>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</si>
  <si>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</si>
  <si>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</si>
  <si>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</si>
  <si>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</si>
  <si>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</si>
  <si>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</si>
  <si>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</si>
  <si>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</si>
  <si>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</si>
  <si>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</si>
  <si>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</si>
  <si>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</si>
  <si>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</si>
  <si>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</si>
  <si>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</si>
  <si>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</si>
  <si>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</si>
  <si>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</si>
  <si>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</si>
  <si>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</si>
  <si>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</si>
  <si>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</si>
  <si>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</si>
  <si>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</si>
  <si>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</si>
  <si>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</si>
  <si>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</si>
  <si>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</si>
  <si>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</si>
  <si>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</si>
  <si>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</si>
  <si>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</si>
  <si>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</si>
  <si>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</si>
  <si>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</si>
  <si>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</si>
  <si>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</si>
  <si>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</si>
  <si>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</si>
  <si>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</si>
  <si>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</si>
  <si>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</si>
  <si>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</si>
  <si>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</si>
  <si>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</si>
  <si>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</si>
  <si>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</si>
  <si>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</si>
  <si>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</si>
  <si>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</si>
  <si>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</si>
  <si>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</si>
  <si>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</si>
  <si>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</si>
  <si>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</si>
  <si>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</si>
  <si>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</si>
  <si>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</si>
  <si>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</si>
  <si>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</si>
  <si>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</si>
  <si>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</si>
  <si>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</si>
  <si>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</si>
  <si>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</si>
  <si>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</si>
  <si>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</si>
  <si>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</si>
  <si>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</si>
  <si>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</si>
  <si>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</si>
  <si>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</si>
  <si>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</si>
  <si>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</si>
  <si>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</si>
  <si>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</si>
  <si>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</si>
  <si>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</si>
  <si>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</si>
  <si>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</si>
  <si>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</si>
  <si>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</si>
  <si>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</si>
  <si>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</si>
  <si>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</si>
  <si>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</si>
  <si>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</si>
  <si>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</si>
  <si>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</si>
  <si>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</si>
  <si>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</si>
  <si>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</si>
  <si>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</si>
  <si>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</si>
  <si>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</si>
  <si>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</si>
  <si>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</si>
  <si>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</si>
  <si>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</si>
  <si>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</si>
  <si>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</si>
  <si>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</si>
  <si>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</si>
  <si>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</si>
  <si>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</si>
  <si>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</si>
  <si>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</si>
  <si>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</si>
  <si>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</si>
  <si>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</si>
  <si>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</si>
  <si>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</si>
  <si>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</si>
  <si>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</si>
  <si>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</si>
  <si>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</si>
  <si>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</si>
  <si>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</si>
  <si>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</si>
  <si>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</si>
  <si>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</si>
  <si>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</si>
  <si>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</si>
  <si>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</si>
  <si>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</si>
  <si>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</si>
  <si>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</si>
  <si>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</si>
  <si>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</si>
  <si>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</si>
  <si>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</si>
  <si>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</si>
  <si>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</si>
  <si>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</si>
  <si>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</si>
  <si>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</si>
  <si>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</si>
  <si>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</si>
  <si>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</si>
  <si>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</si>
  <si>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</si>
  <si>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</si>
  <si>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</si>
  <si>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</si>
  <si>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</si>
  <si>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</si>
  <si>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</si>
  <si>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</si>
  <si>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</si>
  <si>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</si>
  <si>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</si>
  <si>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</si>
  <si>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</si>
  <si>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</si>
  <si>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</si>
  <si>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</si>
  <si>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</si>
  <si>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</si>
  <si>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</si>
  <si>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</si>
  <si>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</si>
  <si>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</si>
  <si>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</si>
  <si>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</si>
  <si>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</si>
  <si>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</si>
  <si>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</si>
  <si>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</si>
  <si>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</si>
  <si>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</si>
  <si>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</si>
  <si>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</si>
  <si>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</si>
  <si>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</si>
  <si>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</si>
  <si>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</si>
  <si>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</si>
  <si>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</si>
  <si>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</si>
  <si>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</si>
  <si>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</si>
  <si>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</si>
  <si>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</si>
  <si>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</si>
  <si>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</si>
  <si>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</si>
  <si>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</si>
  <si>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</si>
  <si>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</si>
  <si>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</si>
  <si>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</si>
  <si>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</si>
  <si>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</si>
  <si>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</si>
  <si>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</si>
  <si>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</si>
  <si>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</si>
  <si>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</si>
  <si>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</si>
  <si>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</si>
  <si>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</si>
  <si>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</si>
  <si>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</si>
  <si>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</si>
  <si>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</si>
  <si>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</si>
  <si>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</si>
  <si>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</si>
  <si>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</si>
  <si>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</si>
  <si>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</si>
  <si>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</si>
  <si>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</si>
  <si>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</si>
  <si>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</si>
  <si>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</si>
  <si>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</si>
  <si>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</si>
  <si>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</si>
  <si>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</si>
  <si>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</si>
  <si>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</si>
  <si>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</si>
  <si>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</si>
  <si>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</si>
  <si>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</si>
  <si>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</si>
  <si>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</si>
  <si>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</si>
  <si>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</si>
  <si>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</si>
  <si>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</si>
  <si>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</si>
  <si>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</si>
  <si>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</si>
  <si>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</si>
  <si>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</si>
  <si>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</si>
  <si>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</si>
  <si>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</si>
  <si>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</si>
  <si>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</si>
  <si>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</si>
  <si>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</si>
  <si>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</si>
  <si>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</si>
  <si>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</si>
  <si>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</si>
  <si>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</si>
  <si>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</si>
  <si>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</si>
  <si>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</si>
  <si>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</si>
  <si>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</si>
  <si>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</si>
  <si>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</si>
  <si>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</si>
  <si>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</si>
  <si>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</si>
  <si>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</si>
  <si>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</si>
  <si>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</si>
  <si>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</si>
  <si>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</si>
  <si>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</si>
  <si>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</si>
  <si>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</si>
  <si>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</si>
  <si>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</si>
  <si>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</si>
  <si>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</si>
  <si>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</si>
  <si>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</si>
  <si>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</si>
  <si>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</si>
  <si>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</si>
  <si>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</si>
  <si>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</si>
  <si>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</si>
  <si>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</si>
  <si>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</si>
  <si>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</si>
  <si>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</si>
  <si>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</si>
  <si>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</si>
  <si>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</si>
  <si>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</si>
  <si>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</si>
  <si>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</si>
  <si>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</si>
  <si>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</si>
  <si>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</si>
  <si>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</si>
  <si>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</si>
  <si>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</si>
  <si>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</si>
  <si>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</si>
  <si>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</si>
  <si>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</si>
  <si>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</si>
  <si>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</si>
  <si>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</si>
  <si>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</si>
  <si>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</si>
  <si>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</si>
  <si>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</si>
  <si>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</si>
  <si>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</si>
  <si>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</si>
  <si>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</si>
  <si>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</si>
  <si>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</si>
  <si>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</si>
  <si>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</si>
  <si>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</si>
  <si>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</si>
  <si>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</si>
  <si>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</si>
  <si>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</si>
  <si>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</si>
  <si>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</si>
  <si>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</si>
  <si>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</si>
  <si>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</si>
  <si>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</si>
  <si>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</si>
  <si>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</si>
  <si>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</si>
  <si>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</si>
  <si>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</si>
  <si>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</si>
  <si>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</si>
  <si>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</si>
  <si>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</si>
  <si>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</si>
  <si>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</si>
  <si>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</si>
  <si>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</si>
  <si>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</si>
  <si>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</si>
  <si>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</si>
  <si>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</si>
  <si>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</si>
  <si>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</si>
  <si>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</si>
  <si>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</si>
  <si>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</si>
  <si>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</si>
  <si>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</si>
  <si>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</si>
  <si>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</si>
  <si>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</si>
  <si>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</si>
  <si>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</si>
  <si>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</si>
  <si>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</si>
  <si>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</si>
  <si>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</si>
  <si>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</si>
  <si>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</si>
  <si>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</si>
  <si>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</si>
  <si>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</si>
  <si>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</si>
  <si>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</si>
  <si>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</si>
  <si>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</si>
  <si>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</si>
  <si>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</si>
  <si>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</si>
  <si>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</si>
  <si>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</si>
  <si>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</si>
  <si>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</si>
  <si>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</si>
  <si>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</si>
  <si>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</si>
  <si>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</si>
  <si>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</si>
  <si>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</si>
  <si>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</si>
  <si>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</si>
  <si>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</si>
  <si>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</si>
  <si>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</si>
  <si>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</si>
  <si>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</si>
  <si>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</si>
  <si>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</si>
  <si>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</si>
  <si>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</si>
  <si>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</si>
  <si>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</si>
  <si>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</si>
  <si>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</si>
  <si>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</si>
  <si>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</si>
  <si>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</si>
  <si>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</si>
  <si>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</si>
  <si>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</si>
  <si>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</si>
  <si>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</si>
  <si>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</si>
  <si>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</si>
  <si>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</si>
  <si>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</si>
  <si>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</si>
  <si>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</si>
  <si>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</si>
  <si>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</si>
  <si>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</si>
  <si>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</si>
  <si>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</si>
  <si>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</si>
  <si>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</si>
  <si>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</si>
  <si>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</si>
  <si>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</si>
  <si>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</si>
  <si>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</si>
  <si>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</si>
  <si>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</si>
  <si>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</si>
  <si>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</si>
  <si>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</si>
  <si>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</si>
  <si>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</si>
  <si>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</si>
  <si>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</si>
  <si>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</si>
  <si>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</si>
  <si>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</si>
  <si>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</si>
  <si>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</si>
  <si>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</si>
  <si>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</si>
  <si>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</si>
  <si>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</si>
  <si>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</si>
  <si>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</si>
  <si>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</si>
  <si>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</si>
  <si>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</si>
  <si>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</si>
  <si>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</si>
  <si>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</si>
  <si>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</si>
  <si>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</si>
  <si>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</si>
  <si>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</si>
  <si>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</si>
  <si>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</si>
  <si>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</si>
  <si>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</si>
  <si>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</si>
  <si>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</si>
  <si>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</si>
  <si>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</si>
  <si>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</si>
  <si>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</si>
  <si>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</si>
  <si>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</si>
  <si>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</si>
  <si>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</si>
  <si>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</si>
  <si>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</si>
  <si>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</si>
  <si>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</si>
  <si>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</si>
  <si>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</si>
  <si>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</si>
  <si>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</si>
  <si>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</si>
  <si>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</si>
  <si>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</si>
  <si>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</si>
  <si>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</si>
  <si>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</si>
  <si>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</si>
  <si>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</si>
  <si>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</si>
  <si>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</si>
  <si>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</si>
  <si>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</si>
  <si>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</si>
  <si>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</si>
  <si>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</si>
  <si>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</si>
  <si>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</si>
  <si>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</si>
  <si>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</si>
  <si>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</si>
  <si>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</si>
  <si>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</si>
  <si>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</si>
  <si>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</si>
  <si>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</si>
  <si>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</si>
  <si>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</si>
  <si>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</si>
  <si>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</si>
  <si>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</si>
  <si>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</si>
  <si>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</si>
  <si>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</si>
  <si>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</si>
  <si>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</si>
  <si>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</si>
  <si>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</si>
  <si>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</si>
  <si>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</si>
  <si>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</si>
  <si>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</si>
  <si>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</si>
  <si>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</si>
  <si>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</si>
  <si>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</si>
  <si>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</si>
  <si>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</si>
  <si>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</si>
  <si>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</si>
  <si>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</si>
  <si>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</si>
  <si>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</si>
  <si>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</si>
  <si>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</si>
  <si>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</si>
  <si>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</si>
  <si>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</si>
  <si>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</si>
  <si>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</si>
  <si>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</si>
  <si>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</si>
  <si>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</si>
  <si>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</si>
  <si>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</si>
  <si>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</si>
  <si>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</si>
  <si>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</si>
  <si>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</si>
  <si>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</si>
  <si>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</si>
  <si>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</si>
  <si>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</si>
  <si>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</si>
  <si>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</si>
  <si>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</si>
  <si>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</si>
  <si>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</si>
  <si>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</si>
  <si>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</si>
  <si>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</si>
  <si>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</si>
  <si>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</si>
  <si>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</si>
  <si>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</si>
  <si>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</si>
  <si>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</si>
  <si>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</si>
  <si>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</si>
  <si>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</si>
  <si>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</si>
  <si>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</si>
  <si>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</si>
  <si>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</si>
  <si>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</si>
  <si>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</si>
  <si>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</si>
  <si>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</si>
  <si>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</si>
  <si>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</si>
  <si>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</si>
  <si>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</si>
  <si>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</si>
  <si>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</si>
  <si>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</si>
  <si>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</si>
  <si>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</si>
  <si>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</si>
  <si>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</si>
  <si>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</si>
  <si>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</si>
  <si>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</si>
  <si>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</si>
  <si>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</si>
  <si>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</si>
  <si>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</si>
  <si>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</si>
  <si>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</si>
  <si>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</si>
  <si>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</si>
  <si>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</si>
  <si>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</si>
  <si>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</si>
  <si>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</si>
  <si>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</si>
  <si>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</si>
  <si>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</si>
  <si>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</si>
  <si>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</si>
  <si>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</si>
  <si>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</si>
  <si>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</si>
  <si>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</si>
  <si>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</si>
  <si>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</si>
  <si>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</si>
  <si>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</si>
  <si>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</si>
  <si>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</si>
  <si>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</si>
  <si>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</si>
  <si>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</si>
  <si>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</si>
  <si>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</si>
  <si>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</si>
  <si>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</si>
  <si>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</si>
  <si>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</si>
  <si>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</si>
  <si>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</si>
  <si>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</si>
  <si>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</si>
  <si>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</si>
  <si>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</si>
  <si>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</si>
  <si>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</si>
  <si>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</si>
  <si>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</si>
  <si>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</si>
  <si>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</si>
  <si>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</si>
  <si>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</si>
  <si>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</si>
  <si>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</si>
  <si>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</si>
  <si>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</si>
  <si>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</si>
  <si>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</si>
  <si>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</si>
  <si>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</si>
  <si>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</si>
  <si>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</si>
  <si>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</si>
  <si>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</si>
  <si>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</si>
  <si>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</si>
  <si>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</si>
  <si>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</si>
  <si>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</si>
  <si>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</si>
  <si>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</si>
  <si>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</si>
  <si>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</si>
  <si>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</si>
  <si>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</si>
  <si>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</si>
  <si>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</si>
  <si>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</si>
  <si>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</si>
  <si>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</si>
  <si>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</si>
  <si>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</si>
  <si>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</si>
  <si>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</si>
  <si>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</si>
  <si>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</si>
  <si>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</si>
  <si>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</si>
  <si>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</si>
  <si>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</si>
  <si>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</si>
  <si>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</si>
  <si>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</si>
  <si>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</si>
  <si>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</si>
  <si>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</si>
  <si>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</si>
  <si>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</si>
  <si>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</si>
  <si>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</si>
  <si>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</si>
  <si>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</si>
  <si>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</si>
  <si>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</si>
  <si>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</si>
  <si>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</si>
  <si>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</si>
  <si>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</si>
  <si>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</si>
  <si>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</si>
  <si>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</si>
  <si>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</si>
  <si>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</si>
  <si>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</si>
  <si>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</si>
  <si>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</si>
  <si>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</si>
  <si>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</si>
  <si>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</si>
  <si>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</si>
  <si>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</si>
  <si>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</si>
  <si>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</si>
  <si>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</si>
  <si>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</si>
  <si>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</si>
  <si>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</si>
  <si>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</si>
  <si>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</si>
  <si>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</si>
  <si>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</si>
  <si>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</si>
  <si>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</si>
  <si>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</si>
  <si>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</si>
  <si>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</si>
  <si>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</si>
  <si>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</si>
  <si>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</si>
  <si>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</si>
  <si>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</si>
  <si>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</si>
  <si>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</si>
  <si>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</si>
  <si>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</si>
  <si>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</si>
  <si>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</si>
  <si>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</si>
  <si>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</si>
  <si>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</si>
  <si>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</si>
  <si>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</si>
  <si>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</si>
  <si>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</si>
  <si>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</si>
  <si>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</si>
  <si>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</si>
  <si>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</si>
  <si>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</si>
  <si>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</si>
  <si>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</si>
  <si>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</si>
  <si>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</si>
  <si>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</si>
  <si>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</si>
  <si>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</si>
  <si>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</si>
  <si>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</si>
  <si>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</si>
  <si>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</si>
  <si>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</si>
  <si>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</si>
  <si>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</si>
  <si>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</si>
  <si>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</si>
  <si>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</si>
  <si>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</si>
  <si>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</si>
  <si>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</si>
  <si>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</si>
  <si>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</si>
  <si>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</si>
  <si>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</si>
  <si>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</si>
  <si>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</si>
  <si>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</si>
  <si>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</si>
  <si>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</si>
  <si>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</si>
  <si>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</si>
  <si>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</si>
  <si>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</si>
  <si>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</si>
  <si>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</si>
  <si>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</si>
  <si>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</si>
  <si>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</si>
  <si>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</si>
  <si>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</si>
  <si>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</si>
  <si>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</si>
  <si>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</si>
  <si>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</si>
  <si>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</si>
  <si>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</si>
  <si>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</si>
  <si>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</si>
  <si>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</si>
  <si>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</si>
  <si>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</si>
  <si>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</si>
  <si>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</si>
  <si>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</si>
  <si>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</si>
  <si>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</si>
  <si>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</si>
  <si>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</si>
  <si>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</si>
  <si>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</si>
  <si>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</si>
  <si>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</si>
  <si>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</si>
  <si>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</si>
  <si>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</si>
  <si>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</si>
  <si>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</si>
  <si>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</si>
  <si>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</si>
  <si>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</si>
  <si>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</si>
  <si>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</si>
  <si>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</si>
  <si>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</si>
  <si>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</si>
  <si>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</si>
  <si>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</si>
  <si>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</si>
  <si>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</si>
  <si>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</si>
  <si>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</si>
  <si>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</si>
  <si>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</si>
  <si>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</si>
  <si>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</si>
  <si>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</si>
  <si>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</si>
  <si>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</si>
  <si>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</si>
  <si>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</si>
  <si>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</si>
  <si>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</si>
  <si>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</si>
  <si>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</si>
  <si>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</si>
  <si>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</si>
  <si>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</si>
  <si>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</si>
  <si>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</si>
  <si>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</si>
  <si>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</si>
  <si>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</si>
  <si>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</si>
  <si>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</si>
  <si>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</si>
  <si>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</si>
  <si>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</si>
  <si>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</si>
  <si>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</si>
  <si>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</si>
  <si>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</si>
  <si>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</si>
  <si>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</si>
  <si>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</si>
  <si>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</si>
  <si>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</si>
  <si>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</si>
  <si>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</si>
  <si>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</si>
  <si>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</si>
  <si>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</si>
  <si>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</si>
  <si>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</si>
  <si>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</si>
  <si>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</si>
  <si>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</si>
  <si>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</si>
  <si>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</si>
  <si>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</si>
  <si>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</si>
  <si>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</si>
  <si>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</si>
  <si>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</si>
  <si>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</si>
  <si>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</si>
  <si>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</si>
  <si>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</si>
  <si>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</si>
  <si>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</si>
  <si>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</si>
  <si>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</si>
  <si>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</si>
  <si>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</si>
  <si>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</si>
  <si>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</si>
  <si>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</si>
  <si>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</si>
  <si>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</si>
  <si>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</si>
  <si>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</si>
  <si>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</si>
  <si>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</si>
  <si>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</si>
  <si>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</si>
  <si>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</si>
  <si>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</si>
  <si>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</si>
  <si>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</si>
  <si>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</si>
  <si>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</si>
  <si>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</si>
  <si>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</si>
  <si>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</si>
  <si>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</si>
  <si>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</si>
  <si>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</si>
  <si>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</si>
  <si>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</si>
  <si>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</si>
  <si>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</si>
  <si>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</si>
  <si>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</si>
  <si>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</si>
  <si>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</si>
  <si>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</si>
  <si>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</si>
  <si>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</si>
  <si>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</si>
  <si>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</si>
  <si>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</si>
  <si>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</si>
  <si>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</si>
  <si>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</si>
  <si>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</si>
  <si>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</si>
  <si>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</si>
  <si>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</si>
  <si>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</si>
  <si>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</si>
  <si>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</si>
  <si>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</si>
  <si>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</si>
  <si>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</si>
  <si>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</si>
  <si>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</si>
  <si>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</si>
  <si>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</si>
  <si>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</si>
  <si>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</si>
  <si>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</si>
  <si>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</si>
  <si>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</si>
  <si>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</si>
  <si>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</si>
  <si>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</si>
  <si>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</si>
  <si>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</si>
  <si>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</si>
  <si>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</si>
  <si>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</si>
  <si>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</si>
  <si>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</si>
  <si>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</si>
  <si>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</si>
  <si>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</si>
  <si>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</si>
  <si>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</si>
  <si>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</si>
  <si>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</si>
  <si>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</si>
  <si>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</si>
  <si>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</si>
  <si>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</si>
  <si>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</si>
  <si>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</si>
  <si>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</si>
  <si>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</si>
  <si>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</si>
  <si>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</si>
  <si>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</si>
  <si>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</si>
  <si>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</si>
  <si>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</si>
  <si>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</si>
  <si>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</si>
  <si>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</si>
  <si>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</si>
  <si>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</si>
  <si>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</si>
  <si>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</si>
  <si>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</si>
  <si>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</si>
  <si>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</si>
  <si>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</si>
  <si>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</si>
  <si>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</si>
  <si>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</si>
  <si>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</si>
  <si>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</si>
  <si>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</si>
  <si>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</si>
  <si>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</si>
  <si>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</si>
  <si>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</si>
  <si>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</si>
  <si>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</si>
  <si>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</si>
  <si>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</si>
  <si>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</si>
  <si>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</si>
  <si>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</si>
  <si>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</si>
  <si>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</si>
  <si>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</si>
  <si>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</si>
  <si>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</si>
  <si>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</si>
  <si>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</si>
  <si>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</si>
  <si>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</si>
  <si>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</si>
  <si>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</si>
  <si>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</si>
  <si>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</si>
  <si>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</si>
  <si>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</si>
  <si>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</si>
  <si>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</si>
  <si>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</si>
  <si>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</si>
  <si>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</si>
  <si>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</si>
  <si>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</si>
  <si>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</si>
  <si>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</si>
  <si>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</si>
  <si>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</si>
  <si>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</si>
  <si>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</si>
  <si>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</si>
  <si>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</si>
  <si>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</si>
  <si>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</si>
  <si>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</si>
  <si>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</si>
  <si>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</si>
  <si>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</si>
  <si>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</si>
  <si>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</si>
  <si>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</si>
  <si>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</si>
  <si>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</si>
  <si>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</si>
  <si>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</si>
  <si>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</si>
  <si>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</si>
  <si>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</si>
  <si>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</si>
  <si>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</si>
  <si>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</si>
  <si>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</si>
  <si>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</si>
  <si>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</si>
  <si>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</si>
  <si>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</si>
  <si>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</si>
  <si>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</si>
  <si>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</si>
  <si>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</si>
  <si>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</si>
  <si>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</si>
  <si>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</si>
  <si>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</si>
  <si>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</si>
  <si>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</si>
  <si>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</si>
  <si>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</si>
  <si>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</si>
  <si>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</si>
  <si>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</si>
  <si>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</si>
  <si>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</si>
  <si>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</si>
  <si>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</si>
  <si>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</si>
  <si>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</si>
  <si>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</si>
  <si>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</si>
  <si>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</si>
  <si>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</si>
  <si>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</si>
  <si>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</si>
  <si>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</si>
  <si>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</si>
  <si>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</si>
  <si>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</si>
  <si>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</si>
  <si>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</si>
  <si>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</si>
  <si>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</si>
  <si>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</si>
  <si>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</si>
  <si>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</si>
  <si>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</si>
  <si>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</si>
  <si>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</si>
  <si>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</si>
  <si>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</si>
  <si>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</si>
  <si>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</si>
  <si>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</si>
  <si>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</si>
  <si>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</si>
  <si>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</si>
  <si>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</si>
  <si>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</si>
  <si>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</si>
  <si>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</si>
  <si>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</si>
  <si>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</si>
  <si>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</si>
  <si>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</si>
  <si>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</si>
  <si>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</si>
  <si>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</si>
  <si>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</si>
  <si>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</si>
  <si>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</si>
  <si>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</si>
  <si>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</si>
  <si>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</si>
  <si>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</si>
  <si>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</si>
  <si>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</si>
  <si>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</si>
  <si>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</si>
  <si>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</si>
  <si>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</si>
  <si>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</si>
  <si>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</si>
  <si>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</si>
  <si>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</si>
  <si>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</si>
  <si>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</si>
  <si>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</si>
  <si>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</si>
  <si>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</si>
  <si>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</si>
  <si>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</si>
  <si>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</si>
  <si>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</si>
  <si>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</si>
  <si>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</si>
  <si>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</si>
  <si>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</si>
  <si>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</si>
  <si>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</si>
  <si>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</si>
  <si>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</si>
  <si>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</si>
  <si>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</si>
  <si>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</si>
  <si>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</si>
  <si>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</si>
  <si>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</si>
  <si>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</si>
  <si>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</si>
  <si>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</si>
  <si>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</si>
  <si>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</si>
  <si>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</si>
  <si>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</si>
  <si>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</si>
  <si>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</si>
  <si>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</si>
  <si>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</si>
  <si>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</si>
  <si>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</si>
  <si>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</si>
  <si>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</si>
  <si>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</si>
  <si>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</si>
  <si>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</si>
  <si>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</si>
  <si>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</si>
  <si>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</si>
  <si>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</si>
  <si>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</si>
  <si>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</si>
  <si>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</si>
  <si>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</si>
  <si>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</si>
  <si>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</si>
  <si>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</si>
  <si>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</si>
  <si>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</si>
  <si>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</si>
  <si>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</si>
  <si>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</si>
  <si>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</si>
  <si>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</si>
  <si>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</si>
  <si>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</si>
  <si>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</si>
  <si>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</si>
  <si>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</si>
  <si>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</si>
  <si>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</si>
  <si>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</si>
  <si>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</si>
  <si>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</si>
  <si>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</si>
  <si>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</si>
  <si>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</si>
  <si>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</si>
  <si>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</si>
  <si>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</si>
  <si>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</si>
  <si>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</si>
  <si>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</si>
  <si>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</si>
  <si>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</si>
  <si>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</si>
  <si>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</si>
  <si>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</si>
  <si>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</si>
  <si>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</si>
  <si>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</si>
  <si>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</si>
  <si>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</si>
  <si>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</si>
  <si>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</si>
  <si>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</si>
  <si>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</si>
  <si>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</si>
  <si>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</si>
  <si>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</si>
  <si>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</si>
  <si>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</si>
  <si>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</si>
  <si>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</si>
  <si>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</si>
  <si>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</si>
  <si>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</si>
  <si>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</si>
  <si>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</si>
  <si>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</si>
  <si>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</si>
  <si>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</si>
  <si>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</si>
  <si>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</si>
  <si>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</si>
  <si>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</si>
  <si>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</si>
  <si>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</si>
  <si>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</si>
  <si>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</si>
  <si>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</si>
  <si>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</si>
  <si>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</si>
  <si>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</si>
  <si>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</si>
  <si>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</si>
  <si>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</si>
  <si>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</si>
  <si>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</si>
  <si>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</si>
  <si>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</si>
  <si>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</si>
  <si>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</si>
  <si>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</si>
  <si>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</si>
  <si>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</si>
  <si>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</si>
  <si>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</si>
  <si>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</si>
  <si>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</si>
  <si>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</si>
  <si>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</si>
  <si>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</si>
  <si>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</si>
  <si>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</si>
  <si>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</si>
  <si>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</si>
  <si>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</si>
  <si>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</si>
  <si>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</si>
  <si>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</si>
  <si>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</si>
  <si>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</si>
  <si>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</si>
  <si>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</si>
  <si>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</si>
  <si>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</si>
  <si>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</si>
  <si>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</si>
  <si>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</si>
  <si>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</si>
  <si>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</si>
  <si>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</si>
  <si>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</si>
  <si>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</si>
  <si>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</si>
  <si>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</si>
  <si>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</si>
  <si>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</si>
  <si>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</si>
  <si>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</si>
  <si>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</si>
  <si>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</si>
  <si>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</si>
  <si>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</si>
  <si>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</si>
  <si>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</si>
  <si>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</si>
  <si>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</si>
  <si>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</si>
  <si>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</si>
  <si>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</si>
  <si>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</si>
  <si>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</si>
  <si>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</si>
  <si>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</si>
  <si>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</si>
  <si>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</si>
  <si>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</si>
  <si>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</si>
  <si>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</si>
  <si>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</si>
  <si>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</si>
  <si>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</si>
  <si>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</si>
  <si>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</si>
  <si>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</si>
  <si>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</si>
  <si>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</si>
  <si>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</si>
  <si>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</si>
  <si>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</si>
  <si>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</si>
  <si>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</si>
  <si>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</si>
  <si>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</si>
  <si>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</si>
  <si>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</si>
  <si>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</si>
  <si>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</si>
  <si>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</si>
  <si>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</si>
  <si>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</si>
  <si>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</si>
  <si>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</si>
  <si>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</si>
  <si>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</si>
  <si>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</si>
  <si>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</si>
  <si>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</si>
  <si>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</si>
  <si>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</si>
  <si>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</si>
  <si>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</si>
  <si>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</si>
  <si>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</si>
  <si>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</si>
  <si>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</si>
  <si>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</si>
  <si>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</si>
  <si>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</si>
  <si>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</si>
  <si>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</si>
  <si>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</si>
  <si>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</si>
  <si>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</si>
  <si>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</si>
  <si>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</si>
  <si>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</si>
  <si>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</si>
  <si>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</si>
  <si>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</si>
  <si>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</si>
  <si>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</si>
  <si>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</si>
  <si>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</si>
  <si>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</si>
  <si>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</si>
  <si>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</si>
  <si>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</si>
  <si>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</si>
  <si>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</si>
  <si>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</si>
  <si>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</si>
  <si>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</si>
  <si>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</si>
  <si>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</si>
  <si>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</si>
  <si>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</si>
  <si>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</si>
  <si>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</si>
  <si>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</si>
  <si>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</si>
  <si>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</si>
  <si>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</si>
  <si>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</si>
  <si>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</si>
  <si>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</si>
  <si>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</si>
  <si>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</si>
  <si>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</si>
  <si>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</si>
  <si>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</si>
  <si>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</si>
  <si>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</si>
  <si>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</si>
  <si>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</si>
  <si>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</si>
  <si>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</si>
  <si>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</si>
  <si>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</si>
  <si>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</si>
  <si>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</si>
  <si>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</si>
  <si>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</si>
  <si>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</si>
  <si>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</si>
  <si>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</si>
  <si>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</si>
  <si>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</si>
  <si>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</si>
  <si>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</si>
  <si>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</si>
  <si>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</si>
  <si>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</si>
  <si>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</si>
  <si>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</si>
  <si>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</si>
  <si>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</si>
  <si>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</si>
  <si>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</si>
  <si>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</si>
  <si>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</si>
  <si>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</si>
  <si>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</si>
  <si>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</si>
  <si>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</si>
  <si>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</si>
  <si>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</si>
  <si>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</si>
  <si>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</si>
  <si>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</si>
  <si>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</si>
  <si>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</si>
  <si>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</si>
  <si>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</si>
  <si>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</si>
  <si>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</si>
  <si>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</si>
  <si>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</si>
  <si>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</si>
  <si>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</si>
  <si>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</si>
  <si>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</si>
  <si>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</si>
  <si>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</si>
  <si>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</si>
  <si>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</si>
  <si>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</si>
  <si>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</si>
  <si>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</si>
  <si>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</si>
  <si>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</si>
  <si>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</si>
  <si>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</si>
  <si>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</si>
  <si>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</si>
  <si>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</si>
  <si>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</si>
  <si>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</si>
  <si>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</si>
  <si>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</si>
  <si>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</si>
  <si>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</si>
  <si>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</si>
  <si>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</si>
  <si>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</si>
  <si>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</si>
  <si>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</si>
  <si>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</si>
  <si>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</si>
  <si>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</si>
  <si>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</si>
  <si>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</si>
  <si>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</si>
  <si>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</si>
  <si>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</si>
  <si>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</si>
  <si>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</si>
  <si>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</si>
  <si>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</si>
  <si>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</si>
  <si>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</si>
  <si>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</si>
  <si>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</si>
  <si>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</si>
  <si>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</si>
  <si>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</si>
  <si>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</si>
  <si>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</si>
  <si>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</si>
  <si>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</si>
  <si>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</si>
  <si>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</si>
  <si>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</si>
  <si>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</si>
  <si>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</si>
  <si>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</si>
  <si>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</si>
  <si>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</si>
  <si>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</si>
  <si>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</si>
  <si>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</si>
  <si>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</si>
  <si>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</si>
  <si>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</si>
  <si>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</si>
  <si>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</si>
  <si>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</si>
  <si>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</si>
  <si>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</si>
  <si>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</si>
  <si>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</si>
  <si>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</si>
  <si>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</si>
  <si>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</si>
  <si>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</si>
  <si>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</si>
  <si>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</si>
  <si>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</si>
  <si>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</si>
  <si>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</si>
  <si>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</si>
  <si>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</si>
  <si>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</si>
  <si>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</si>
  <si>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</si>
  <si>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</si>
  <si>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</si>
  <si>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</si>
  <si>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</si>
  <si>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</si>
  <si>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</si>
  <si>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</si>
  <si>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</si>
  <si>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</si>
  <si>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</si>
  <si>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</si>
  <si>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</si>
  <si>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</si>
  <si>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</si>
  <si>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</si>
  <si>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</si>
  <si>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</si>
  <si>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</si>
  <si>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</si>
  <si>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</si>
  <si>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</si>
  <si>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</si>
  <si>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</si>
  <si>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</si>
  <si>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</si>
  <si>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</si>
  <si>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</si>
  <si>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</si>
  <si>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</si>
  <si>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</si>
  <si>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</si>
  <si>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</si>
  <si>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</si>
  <si>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</si>
  <si>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</si>
  <si>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</si>
  <si>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</si>
  <si>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</si>
  <si>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</si>
  <si>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</si>
  <si>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</si>
  <si>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</si>
  <si>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</si>
  <si>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</si>
  <si>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</si>
  <si>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</si>
  <si>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</si>
  <si>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</si>
  <si>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</si>
  <si>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</si>
  <si>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</si>
  <si>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</si>
  <si>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</si>
  <si>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</si>
  <si>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</si>
  <si>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</si>
  <si>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</si>
  <si>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</si>
  <si>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</si>
  <si>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</si>
  <si>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</si>
  <si>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</si>
  <si>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</si>
  <si>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</si>
  <si>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</si>
  <si>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</si>
  <si>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</si>
  <si>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</si>
  <si>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</si>
  <si>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</si>
  <si>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</si>
  <si>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</si>
  <si>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</si>
  <si>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</si>
  <si>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</si>
  <si>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</si>
  <si>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</si>
  <si>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</si>
  <si>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</si>
  <si>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</si>
  <si>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</si>
  <si>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</si>
  <si>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</si>
  <si>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</si>
  <si>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</si>
  <si>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</si>
  <si>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</si>
  <si>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</si>
  <si>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</si>
  <si>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</si>
  <si>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</si>
  <si>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</si>
  <si>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</si>
  <si>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</si>
  <si>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</si>
  <si>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</si>
  <si>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</si>
  <si>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</si>
  <si>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</si>
  <si>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</si>
  <si>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</si>
  <si>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</si>
  <si>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</si>
  <si>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</si>
  <si>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</si>
  <si>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</si>
  <si>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</si>
  <si>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</si>
  <si>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</si>
  <si>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</si>
  <si>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</si>
  <si>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</si>
  <si>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</si>
  <si>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</si>
  <si>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</si>
  <si>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</si>
  <si>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</si>
  <si>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</si>
  <si>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</si>
  <si>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</si>
  <si>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</si>
  <si>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</si>
  <si>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</si>
  <si>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</si>
  <si>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</si>
  <si>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</si>
  <si>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</si>
  <si>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</si>
  <si>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</si>
  <si>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</si>
  <si>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</si>
  <si>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</si>
  <si>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</si>
  <si>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</si>
  <si>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</si>
  <si>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</si>
  <si>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</si>
  <si>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</si>
  <si>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</si>
  <si>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</si>
  <si>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</si>
  <si>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</si>
  <si>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</si>
  <si>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</si>
  <si>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</si>
  <si>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</si>
  <si>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</si>
  <si>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</si>
  <si>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</si>
  <si>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</si>
  <si>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</si>
  <si>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</si>
  <si>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</si>
  <si>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</si>
  <si>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</si>
  <si>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</si>
  <si>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</si>
  <si>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</si>
  <si>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</si>
  <si>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</si>
  <si>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</si>
  <si>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</si>
  <si>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</si>
  <si>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</si>
  <si>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</si>
  <si>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</si>
  <si>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</si>
  <si>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</si>
  <si>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</si>
  <si>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</si>
  <si>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</si>
  <si>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</si>
  <si>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</si>
  <si>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</si>
  <si>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</si>
  <si>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</si>
  <si>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</si>
  <si>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</si>
  <si>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</si>
  <si>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</si>
  <si>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</si>
  <si>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</si>
  <si>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</si>
  <si>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</si>
  <si>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</si>
  <si>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</si>
  <si>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</si>
  <si>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</si>
  <si>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</si>
  <si>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</si>
  <si>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</si>
  <si>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</si>
  <si>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</si>
  <si>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</si>
  <si>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</si>
  <si>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</si>
  <si>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</si>
  <si>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</si>
  <si>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</si>
  <si>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</si>
  <si>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</si>
  <si>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</si>
  <si>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</si>
  <si>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</si>
  <si>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</si>
  <si>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</si>
  <si>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</si>
  <si>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</si>
  <si>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</si>
  <si>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</si>
  <si>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</si>
  <si>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</si>
  <si>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</si>
  <si>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</si>
  <si>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</si>
  <si>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</si>
  <si>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</si>
  <si>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</si>
  <si>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</si>
  <si>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</si>
  <si>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</si>
  <si>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</si>
  <si>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</si>
  <si>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</si>
  <si>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</si>
  <si>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</si>
  <si>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</si>
  <si>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</si>
  <si>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</si>
  <si>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</si>
  <si>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</si>
  <si>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</si>
  <si>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</si>
  <si>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</si>
  <si>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</si>
  <si>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</si>
  <si>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</si>
  <si>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</si>
  <si>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</si>
  <si>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</si>
  <si>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</si>
  <si>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</si>
  <si>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</si>
  <si>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</si>
  <si>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</si>
  <si>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</si>
  <si>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</si>
  <si>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</si>
  <si>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</si>
  <si>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</si>
  <si>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</si>
  <si>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</si>
  <si>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</si>
  <si>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</si>
  <si>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</si>
  <si>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</si>
  <si>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</si>
  <si>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</si>
  <si>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</si>
  <si>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</si>
  <si>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</si>
  <si>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</si>
  <si>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</si>
  <si>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</si>
  <si>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</si>
  <si>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</si>
  <si>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</si>
  <si>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</si>
  <si>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</si>
  <si>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</si>
  <si>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</si>
  <si>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</si>
  <si>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</si>
  <si>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</si>
  <si>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</si>
  <si>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</si>
  <si>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</si>
  <si>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</si>
  <si>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</si>
  <si>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</si>
  <si>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</si>
  <si>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</si>
  <si>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</si>
  <si>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</si>
  <si>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</si>
  <si>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</si>
  <si>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</si>
  <si>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</si>
  <si>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</si>
  <si>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</si>
  <si>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</si>
  <si>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</si>
  <si>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</si>
  <si>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</si>
  <si>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</si>
  <si>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</si>
  <si>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</si>
  <si>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</si>
  <si>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</si>
  <si>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</si>
  <si>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</si>
  <si>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</si>
  <si>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</si>
  <si>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</si>
  <si>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</si>
  <si>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</si>
  <si>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</si>
  <si>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</si>
  <si>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</si>
  <si>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</si>
  <si>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</si>
  <si>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</si>
  <si>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</si>
  <si>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</si>
  <si>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</si>
  <si>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</si>
  <si>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</si>
  <si>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</si>
  <si>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</si>
  <si>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</si>
  <si>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</si>
  <si>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</si>
  <si>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</si>
  <si>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</si>
  <si>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</si>
  <si>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</si>
  <si>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</si>
  <si>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</si>
  <si>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</si>
  <si>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</si>
  <si>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</si>
  <si>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</si>
  <si>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</si>
  <si>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</si>
  <si>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</si>
  <si>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</si>
  <si>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</si>
  <si>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</si>
  <si>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</si>
  <si>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</si>
  <si>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</si>
  <si>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</si>
  <si>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</si>
  <si>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</si>
  <si>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</si>
  <si>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</si>
  <si>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</si>
  <si>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</si>
  <si>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</si>
  <si>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</si>
  <si>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</si>
  <si>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</si>
  <si>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</si>
  <si>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</si>
  <si>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</si>
  <si>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</si>
  <si>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</si>
  <si>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</si>
  <si>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</si>
  <si>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</si>
  <si>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</si>
  <si>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</si>
  <si>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</si>
  <si>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</si>
  <si>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</si>
  <si>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</si>
  <si>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</si>
  <si>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</si>
  <si>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</si>
  <si>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</si>
  <si>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</si>
  <si>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</si>
  <si>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</si>
  <si>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</si>
  <si>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</si>
  <si>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</si>
  <si>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</si>
  <si>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</si>
  <si>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</si>
  <si>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</si>
  <si>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</si>
  <si>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</si>
  <si>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</si>
  <si>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</si>
  <si>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</si>
  <si>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</si>
  <si>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</si>
  <si>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</si>
  <si>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</si>
  <si>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</si>
  <si>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</si>
  <si>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</si>
  <si>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</si>
  <si>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</si>
  <si>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</si>
  <si>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</si>
  <si>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</si>
  <si>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</si>
  <si>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</si>
  <si>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</si>
  <si>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</si>
  <si>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</si>
  <si>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</si>
  <si>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</si>
  <si>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</si>
  <si>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</si>
  <si>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</si>
  <si>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</si>
  <si>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</si>
  <si>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</si>
  <si>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</si>
  <si>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</si>
  <si>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</si>
  <si>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</si>
  <si>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</si>
  <si>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</si>
  <si>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</si>
  <si>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</si>
  <si>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</si>
  <si>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</si>
  <si>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</si>
  <si>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</si>
  <si>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</si>
  <si>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</si>
  <si>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</si>
  <si>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</si>
  <si>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</si>
  <si>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</si>
  <si>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</si>
  <si>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</si>
  <si>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</si>
  <si>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</si>
  <si>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</si>
  <si>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</si>
  <si>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</si>
  <si>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</si>
  <si>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</si>
  <si>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</si>
  <si>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</si>
  <si>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</si>
  <si>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</si>
  <si>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</si>
  <si>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</si>
  <si>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</si>
  <si>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</si>
  <si>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</si>
  <si>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</si>
  <si>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</si>
  <si>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</si>
  <si>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</si>
  <si>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</si>
  <si>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</si>
  <si>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</si>
  <si>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</si>
  <si>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</si>
  <si>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</si>
  <si>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</si>
  <si>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</si>
  <si>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</si>
  <si>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</si>
  <si>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</si>
  <si>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</si>
  <si>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</si>
  <si>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</si>
  <si>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</si>
  <si>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</si>
  <si>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</si>
  <si>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</si>
  <si>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</si>
  <si>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</si>
  <si>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</si>
  <si>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</si>
  <si>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</si>
  <si>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</si>
  <si>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</si>
  <si>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</si>
  <si>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</si>
  <si>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</si>
  <si>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</si>
  <si>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</si>
  <si>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</si>
  <si>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</si>
  <si>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</si>
  <si>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</si>
  <si>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</si>
  <si>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</si>
  <si>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</si>
  <si>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</si>
  <si>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</si>
  <si>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</si>
  <si>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</si>
  <si>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</si>
  <si>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</si>
  <si>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</si>
  <si>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</si>
  <si>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</si>
  <si>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</si>
  <si>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</si>
  <si>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</si>
  <si>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</si>
  <si>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</si>
  <si>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</si>
  <si>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</si>
  <si>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</si>
  <si>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</si>
  <si>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</si>
  <si>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</si>
  <si>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</si>
  <si>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</si>
  <si>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</si>
  <si>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</si>
  <si>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</si>
  <si>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</si>
  <si>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</si>
  <si>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</si>
  <si>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</si>
  <si>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</si>
  <si>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</si>
  <si>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</si>
  <si>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</si>
  <si>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</si>
  <si>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</si>
  <si>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</si>
  <si>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</si>
  <si>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</si>
  <si>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</si>
  <si>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</si>
  <si>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</si>
  <si>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</si>
  <si>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</si>
  <si>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</si>
  <si>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</si>
  <si>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</si>
  <si>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</si>
  <si>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</si>
  <si>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</si>
  <si>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</si>
  <si>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</si>
  <si>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</si>
  <si>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</si>
  <si>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</si>
  <si>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</si>
  <si>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</si>
  <si>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</si>
  <si>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</si>
  <si>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</si>
  <si>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</si>
  <si>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</si>
  <si>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</si>
  <si>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</si>
  <si>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</si>
  <si>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</si>
  <si>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</si>
  <si>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</si>
  <si>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</si>
  <si>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</si>
  <si>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</si>
  <si>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</si>
  <si>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</si>
  <si>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</si>
  <si>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</si>
  <si>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</si>
  <si>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</si>
  <si>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</si>
  <si>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</si>
  <si>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</si>
  <si>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</si>
  <si>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</si>
  <si>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</si>
  <si>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</si>
  <si>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</si>
  <si>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</si>
  <si>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</si>
  <si>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</si>
  <si>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</si>
  <si>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</si>
  <si>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</si>
  <si>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</si>
  <si>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</si>
  <si>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</si>
  <si>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</si>
  <si>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</si>
  <si>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</si>
  <si>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</si>
  <si>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</si>
  <si>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</si>
  <si>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</si>
  <si>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</si>
  <si>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</si>
  <si>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</si>
  <si>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</si>
  <si>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</si>
  <si>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</si>
  <si>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</si>
  <si>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</si>
  <si>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</si>
  <si>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</si>
  <si>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</si>
  <si>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</si>
  <si>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</si>
  <si>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</si>
  <si>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</si>
  <si>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</si>
  <si>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</si>
  <si>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</si>
  <si>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</si>
  <si>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</si>
  <si>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</si>
  <si>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</si>
  <si>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</si>
  <si>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</si>
  <si>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</si>
  <si>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</si>
  <si>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</si>
  <si>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</si>
  <si>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</si>
  <si>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</si>
  <si>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</si>
  <si>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</si>
  <si>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</si>
  <si>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</si>
  <si>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</si>
  <si>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</si>
  <si>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</si>
  <si>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</si>
  <si>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</si>
  <si>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</si>
  <si>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</si>
  <si>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</si>
  <si>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</si>
  <si>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</si>
  <si>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</si>
  <si>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</si>
  <si>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</si>
  <si>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</si>
  <si>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</si>
  <si>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</si>
  <si>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</si>
  <si>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</si>
  <si>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</si>
  <si>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</si>
  <si>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</si>
  <si>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</si>
  <si>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</si>
  <si>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</si>
  <si>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</si>
  <si>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</si>
  <si>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</si>
  <si>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</si>
  <si>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</si>
  <si>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</si>
  <si>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</si>
  <si>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</si>
  <si>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</si>
  <si>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</si>
  <si>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</si>
  <si>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</si>
  <si>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</si>
  <si>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</si>
  <si>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</si>
  <si>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</si>
  <si>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</si>
  <si>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</si>
  <si>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</si>
  <si>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</si>
  <si>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</si>
  <si>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</si>
  <si>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</si>
  <si>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</si>
  <si>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</si>
  <si>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</si>
  <si>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</si>
  <si>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</si>
  <si>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</si>
  <si>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</si>
  <si>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</si>
  <si>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</si>
  <si>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</si>
  <si>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</si>
  <si>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</si>
  <si>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</si>
  <si>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</si>
  <si>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</si>
  <si>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</si>
  <si>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</si>
  <si>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</si>
  <si>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</si>
  <si>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</si>
  <si>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</si>
  <si>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</si>
  <si>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</si>
  <si>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</si>
  <si>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</si>
  <si>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</si>
  <si>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</si>
  <si>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</si>
  <si>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</si>
  <si>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</si>
  <si>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</si>
  <si>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</si>
  <si>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</si>
  <si>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</si>
  <si>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</si>
  <si>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</si>
  <si>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</si>
  <si>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</si>
  <si>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</si>
  <si>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</si>
  <si>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</si>
  <si>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</si>
  <si>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</si>
  <si>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</si>
  <si>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</si>
  <si>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</si>
  <si>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</si>
  <si>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</si>
  <si>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</si>
  <si>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</si>
  <si>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</si>
  <si>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</si>
  <si>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</si>
  <si>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</si>
  <si>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</si>
  <si>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</si>
  <si>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</si>
  <si>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</si>
  <si>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</si>
  <si>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</si>
  <si>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</si>
  <si>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</si>
  <si>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</si>
  <si>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</si>
  <si>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</si>
  <si>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</si>
  <si>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</si>
  <si>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</si>
  <si>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</si>
  <si>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</si>
  <si>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</si>
  <si>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</si>
  <si>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</si>
  <si>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</si>
  <si>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</si>
  <si>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</si>
  <si>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</si>
  <si>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</si>
  <si>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</si>
  <si>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</si>
  <si>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</si>
  <si>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</si>
  <si>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</si>
  <si>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</si>
  <si>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</si>
  <si>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</si>
  <si>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</si>
  <si>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</si>
  <si>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</si>
  <si>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</si>
  <si>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</si>
  <si>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</si>
  <si>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</si>
  <si>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</si>
  <si>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</si>
  <si>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</si>
  <si>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</si>
  <si>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</si>
  <si>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</si>
  <si>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</si>
  <si>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</si>
  <si>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</si>
  <si>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</si>
  <si>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</si>
  <si>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</si>
  <si>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</si>
  <si>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</si>
  <si>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</si>
  <si>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</si>
  <si>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</si>
  <si>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</si>
  <si>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</si>
  <si>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</si>
  <si>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</si>
  <si>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</si>
  <si>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</si>
  <si>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</si>
  <si>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</si>
  <si>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</si>
  <si>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</si>
  <si>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</si>
  <si>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</si>
  <si>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</si>
  <si>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</si>
  <si>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</si>
  <si>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</si>
  <si>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</si>
  <si>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</si>
  <si>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</si>
  <si>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</si>
  <si>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</si>
  <si>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</si>
  <si>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</si>
  <si>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</si>
  <si>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</si>
  <si>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</si>
  <si>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</si>
  <si>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</si>
  <si>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</si>
  <si>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</si>
  <si>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</si>
  <si>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</si>
  <si>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</si>
  <si>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</si>
  <si>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</si>
  <si>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</si>
  <si>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</si>
  <si>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</si>
  <si>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</si>
  <si>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</si>
  <si>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</si>
  <si>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</si>
  <si>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</si>
  <si>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</si>
  <si>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</si>
  <si>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</si>
  <si>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</si>
  <si>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</si>
  <si>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</si>
  <si>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</si>
  <si>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</si>
  <si>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</si>
  <si>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</si>
  <si>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</si>
  <si>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</si>
  <si>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</si>
  <si>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</si>
  <si>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</si>
  <si>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</si>
  <si>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</si>
  <si>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</si>
  <si>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</si>
  <si>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</si>
  <si>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</si>
  <si>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</si>
  <si>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</si>
  <si>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</si>
  <si>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</si>
  <si>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</si>
  <si>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</si>
  <si>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</si>
  <si>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</si>
  <si>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</si>
  <si>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</si>
  <si>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</si>
  <si>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</si>
  <si>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</si>
  <si>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</si>
  <si>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</si>
  <si>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</si>
  <si>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</si>
  <si>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</si>
  <si>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</si>
  <si>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</si>
  <si>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</si>
  <si>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</si>
  <si>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</si>
  <si>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</si>
  <si>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</si>
  <si>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</si>
  <si>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</si>
  <si>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</si>
  <si>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</si>
  <si>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</si>
  <si>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</si>
  <si>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</si>
  <si>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</si>
  <si>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</si>
  <si>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</si>
  <si>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</si>
  <si>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</si>
  <si>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</si>
  <si>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</si>
  <si>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</si>
  <si>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</si>
  <si>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</si>
  <si>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</si>
  <si>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</si>
  <si>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</si>
  <si>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</si>
  <si>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</si>
  <si>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</si>
  <si>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</si>
  <si>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</si>
  <si>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</si>
  <si>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</si>
  <si>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</si>
  <si>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</si>
  <si>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</si>
  <si>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</si>
  <si>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</si>
  <si>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</si>
  <si>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</si>
  <si>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</si>
  <si>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</si>
  <si>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</si>
  <si>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</si>
  <si>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</si>
  <si>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</si>
  <si>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</si>
  <si>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</si>
  <si>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</si>
  <si>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</si>
  <si>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</si>
  <si>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</si>
  <si>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</si>
  <si>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</si>
  <si>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</si>
  <si>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</si>
  <si>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</si>
  <si>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</si>
  <si>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</si>
  <si>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</si>
  <si>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</si>
  <si>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</si>
  <si>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</si>
  <si>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</si>
  <si>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</si>
  <si>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</si>
  <si>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</si>
  <si>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</si>
  <si>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</si>
  <si>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</si>
  <si>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</si>
  <si>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</si>
  <si>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</si>
  <si>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</si>
  <si>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</si>
  <si>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</si>
  <si>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</si>
  <si>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</si>
  <si>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</si>
  <si>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</si>
  <si>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</si>
  <si>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</si>
  <si>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</si>
  <si>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</si>
  <si>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</si>
  <si>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</si>
  <si>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</si>
  <si>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</si>
  <si>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</si>
  <si>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</si>
  <si>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</si>
  <si>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</si>
  <si>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</si>
  <si>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</si>
  <si>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</si>
  <si>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</si>
  <si>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</si>
  <si>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</si>
  <si>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</si>
  <si>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</si>
  <si>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</si>
  <si>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</si>
  <si>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</si>
  <si>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</si>
  <si>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</si>
  <si>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</si>
  <si>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</si>
  <si>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</si>
  <si>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</si>
  <si>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</si>
  <si>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</si>
  <si>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</si>
  <si>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</si>
  <si>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</si>
  <si>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</si>
  <si>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</si>
  <si>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</si>
  <si>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</si>
  <si>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</si>
  <si>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</si>
  <si>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</si>
  <si>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</si>
  <si>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</si>
  <si>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</si>
  <si>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</si>
  <si>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</si>
  <si>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</si>
  <si>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</si>
  <si>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</si>
  <si>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</si>
  <si>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</si>
  <si>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</si>
  <si>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</si>
  <si>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</si>
  <si>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</si>
  <si>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</si>
  <si>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</si>
  <si>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</si>
  <si>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</si>
  <si>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</si>
  <si>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</si>
  <si>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</si>
  <si>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</si>
  <si>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</si>
  <si>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</si>
  <si>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</si>
  <si>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</si>
  <si>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</si>
  <si>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</si>
  <si>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</si>
  <si>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</si>
  <si>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</si>
  <si>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</si>
  <si>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</si>
  <si>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</si>
  <si>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</si>
  <si>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</si>
  <si>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</si>
  <si>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</si>
  <si>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</si>
  <si>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</si>
  <si>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</si>
  <si>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</si>
  <si>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</si>
  <si>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</si>
  <si>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</si>
  <si>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</si>
  <si>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</si>
  <si>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</si>
  <si>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</si>
  <si>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</si>
  <si>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</si>
  <si>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</si>
  <si>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</si>
  <si>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</si>
  <si>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</si>
  <si>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</si>
  <si>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</si>
  <si>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</si>
  <si>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</si>
  <si>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</si>
  <si>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</si>
  <si>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</si>
  <si>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</si>
  <si>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</si>
  <si>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</si>
  <si>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</si>
  <si>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</si>
  <si>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</si>
  <si>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</si>
  <si>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</si>
  <si>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</si>
  <si>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</si>
  <si>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</si>
  <si>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</si>
  <si>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</si>
  <si>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</si>
  <si>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</si>
  <si>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</si>
  <si>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</si>
  <si>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</si>
  <si>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</si>
  <si>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</si>
  <si>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</si>
  <si>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</si>
  <si>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</si>
  <si>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</si>
  <si>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</si>
  <si>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</si>
  <si>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</si>
  <si>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</si>
  <si>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</si>
  <si>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</si>
  <si>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</si>
  <si>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</si>
  <si>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</si>
  <si>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</si>
  <si>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</si>
  <si>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</si>
  <si>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</si>
  <si>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</si>
  <si>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</si>
  <si>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</si>
  <si>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</si>
  <si>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</si>
  <si>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</si>
  <si>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</si>
  <si>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</si>
  <si>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</si>
  <si>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</si>
  <si>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</si>
  <si>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</si>
  <si>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</si>
  <si>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</si>
  <si>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</si>
  <si>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</si>
  <si>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</si>
  <si>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</si>
  <si>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</si>
  <si>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</si>
  <si>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</si>
  <si>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</si>
  <si>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</si>
  <si>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</si>
  <si>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</si>
  <si>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</si>
  <si>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</si>
  <si>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</si>
  <si>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</si>
  <si>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</si>
  <si>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</si>
  <si>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</si>
  <si>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</si>
  <si>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</si>
  <si>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</si>
  <si>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</si>
  <si>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</si>
  <si>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</si>
  <si>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</si>
  <si>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</si>
  <si>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</si>
  <si>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</si>
  <si>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</si>
  <si>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</si>
  <si>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</si>
  <si>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</si>
  <si>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</si>
  <si>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</si>
  <si>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</si>
  <si>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</si>
  <si>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</si>
  <si>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</si>
  <si>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</si>
  <si>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</si>
  <si>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</si>
  <si>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</si>
  <si>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</si>
  <si>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</si>
  <si>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</si>
  <si>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</si>
  <si>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</si>
  <si>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</si>
  <si>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</si>
  <si>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</si>
  <si>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</si>
  <si>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</si>
  <si>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</si>
  <si>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</si>
  <si>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</si>
  <si>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</si>
  <si>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</si>
  <si>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</si>
  <si>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</si>
  <si>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</si>
  <si>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</si>
  <si>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</si>
  <si>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</si>
  <si>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</si>
  <si>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</si>
  <si>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</si>
  <si>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</si>
  <si>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</si>
  <si>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</si>
  <si>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</si>
  <si>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</si>
  <si>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</si>
  <si>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</si>
  <si>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</si>
  <si>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</si>
  <si>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</si>
  <si>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</si>
  <si>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</si>
  <si>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</si>
  <si>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</si>
  <si>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</si>
  <si>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</si>
  <si>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</si>
  <si>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</si>
  <si>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</si>
  <si>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</si>
  <si>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</si>
  <si>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</si>
  <si>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</si>
  <si>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</si>
  <si>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</si>
  <si>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</si>
  <si>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</si>
  <si>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</si>
  <si>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</si>
  <si>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</si>
  <si>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</si>
  <si>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</si>
  <si>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</si>
  <si>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</si>
  <si>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</si>
  <si>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</si>
  <si>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</si>
  <si>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</si>
  <si>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</si>
  <si>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</si>
  <si>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</si>
  <si>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</si>
  <si>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</si>
  <si>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</si>
  <si>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</si>
  <si>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</si>
  <si>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</si>
  <si>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</si>
  <si>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</si>
  <si>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</si>
  <si>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</si>
  <si>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</si>
  <si>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</si>
  <si>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</si>
  <si>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</si>
  <si>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</si>
  <si>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</si>
  <si>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</si>
  <si>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</si>
  <si>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</si>
  <si>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</si>
  <si>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</si>
  <si>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</si>
  <si>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</si>
  <si>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</si>
  <si>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</si>
  <si>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</si>
  <si>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</si>
  <si>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</si>
  <si>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</si>
  <si>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</si>
  <si>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</si>
  <si>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</si>
  <si>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</si>
  <si>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</si>
  <si>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</si>
  <si>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</si>
  <si>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</si>
  <si>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</si>
  <si>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</si>
  <si>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</si>
  <si>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</si>
  <si>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</si>
  <si>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</si>
  <si>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</si>
  <si>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</si>
  <si>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</si>
  <si>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</si>
  <si>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</si>
  <si>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</si>
  <si>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</si>
  <si>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</si>
  <si>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</si>
  <si>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</si>
  <si>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</si>
  <si>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</si>
  <si>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</si>
  <si>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</si>
  <si>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</si>
  <si>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</si>
  <si>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</si>
  <si>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</si>
  <si>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</si>
  <si>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</si>
  <si>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</si>
  <si>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</si>
  <si>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</si>
  <si>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</si>
  <si>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</si>
  <si>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</si>
  <si>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</si>
  <si>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</si>
  <si>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</si>
  <si>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</si>
  <si>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</si>
  <si>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</si>
  <si>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</si>
  <si>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</si>
  <si>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</si>
  <si>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</si>
  <si>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</si>
  <si>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</si>
  <si>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</si>
  <si>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</si>
  <si>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</si>
  <si>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</si>
  <si>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</si>
  <si>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</si>
  <si>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</si>
  <si>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</si>
  <si>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</si>
  <si>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</si>
  <si>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</si>
  <si>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</si>
  <si>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</si>
  <si>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</si>
  <si>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</si>
  <si>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</si>
  <si>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</si>
  <si>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</si>
  <si>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</si>
  <si>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</si>
  <si>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</si>
  <si>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</si>
  <si>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</si>
  <si>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</si>
  <si>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</si>
  <si>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</si>
  <si>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</si>
  <si>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</si>
  <si>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</si>
  <si>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</si>
  <si>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</si>
  <si>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</si>
  <si>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</si>
  <si>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</si>
  <si>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</si>
  <si>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</si>
  <si>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</si>
  <si>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</si>
  <si>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</si>
  <si>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</si>
  <si>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</si>
  <si>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</si>
  <si>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</si>
  <si>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</si>
  <si>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</si>
  <si>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</si>
  <si>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</si>
  <si>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</si>
  <si>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</si>
  <si>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</si>
  <si>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</si>
  <si>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</si>
  <si>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</si>
  <si>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</si>
  <si>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</si>
  <si>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</si>
  <si>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</si>
  <si>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</si>
  <si>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</si>
  <si>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</si>
  <si>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</si>
  <si>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</si>
  <si>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</si>
  <si>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</si>
  <si>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</si>
  <si>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</si>
  <si>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</si>
  <si>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</si>
  <si>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</si>
  <si>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</si>
  <si>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</si>
  <si>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</si>
  <si>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</si>
  <si>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</si>
  <si>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</si>
  <si>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</si>
  <si>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</si>
  <si>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</si>
  <si>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</si>
  <si>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</si>
  <si>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</si>
  <si>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</si>
  <si>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</si>
  <si>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</si>
  <si>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</si>
  <si>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</si>
  <si>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</si>
  <si>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</si>
  <si>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</si>
  <si>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</si>
  <si>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</si>
  <si>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</si>
  <si>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</si>
  <si>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</si>
  <si>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</si>
  <si>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</si>
  <si>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</si>
  <si>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</si>
  <si>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</si>
  <si>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</si>
  <si>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</si>
  <si>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</si>
  <si>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</si>
  <si>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</si>
  <si>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</si>
  <si>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</si>
  <si>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</si>
  <si>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</si>
  <si>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</si>
  <si>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</si>
  <si>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</si>
  <si>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</si>
  <si>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</si>
  <si>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</si>
  <si>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</si>
  <si>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</si>
  <si>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</si>
  <si>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</si>
  <si>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</si>
  <si>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</si>
  <si>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</si>
  <si>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</si>
  <si>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</si>
  <si>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</si>
  <si>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</si>
  <si>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</si>
  <si>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</si>
  <si>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</si>
  <si>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</si>
  <si>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</si>
  <si>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</si>
  <si>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</si>
  <si>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</si>
  <si>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</si>
  <si>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</si>
  <si>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</si>
  <si>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</si>
  <si>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</si>
  <si>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</si>
  <si>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</si>
  <si>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</si>
  <si>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</si>
  <si>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</si>
  <si>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</si>
  <si>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</si>
  <si>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</si>
  <si>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</si>
  <si>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</si>
  <si>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</si>
  <si>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</si>
  <si>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</si>
  <si>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</si>
  <si>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</si>
  <si>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</si>
  <si>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</si>
  <si>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</si>
  <si>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</si>
  <si>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</si>
  <si>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</si>
  <si>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</si>
  <si>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</si>
  <si>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</si>
  <si>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</si>
  <si>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</si>
  <si>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</si>
  <si>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</si>
  <si>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</si>
  <si>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</si>
  <si>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</si>
  <si>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</si>
  <si>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</si>
  <si>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</si>
  <si>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</si>
  <si>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</si>
  <si>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</si>
  <si>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</si>
  <si>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</si>
  <si>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</si>
  <si>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</si>
  <si>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</si>
  <si>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</si>
  <si>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</si>
  <si>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</si>
  <si>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</si>
  <si>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</si>
  <si>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</si>
  <si>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</si>
  <si>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</si>
  <si>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</si>
  <si>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</si>
  <si>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</si>
  <si>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</si>
  <si>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</si>
  <si>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</si>
  <si>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</si>
  <si>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</si>
  <si>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</si>
  <si>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</si>
  <si>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</si>
  <si>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</si>
  <si>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</si>
  <si>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</si>
  <si>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</si>
  <si>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</si>
  <si>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</si>
  <si>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</si>
  <si>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</si>
  <si>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</si>
  <si>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</si>
  <si>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</si>
  <si>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</si>
  <si>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</si>
  <si>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</si>
  <si>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</si>
  <si>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</si>
  <si>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</si>
  <si>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</si>
  <si>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</si>
  <si>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</si>
  <si>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</si>
  <si>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</si>
  <si>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</si>
  <si>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</si>
  <si>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</si>
  <si>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</si>
  <si>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</si>
  <si>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</si>
  <si>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</si>
  <si>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</si>
  <si>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</si>
  <si>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</si>
  <si>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</si>
  <si>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</si>
  <si>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</si>
  <si>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</si>
  <si>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</si>
  <si>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</si>
  <si>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</si>
  <si>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</si>
  <si>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</si>
  <si>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</si>
  <si>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</si>
  <si>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</si>
  <si>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</si>
  <si>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</si>
  <si>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</si>
  <si>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</si>
  <si>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</si>
  <si>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</si>
  <si>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</si>
  <si>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</si>
  <si>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</si>
  <si>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</si>
  <si>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</si>
  <si>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</si>
  <si>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</si>
  <si>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</si>
  <si>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</si>
  <si>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</si>
  <si>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</si>
  <si>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</si>
  <si>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</si>
  <si>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</si>
  <si>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</si>
  <si>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</si>
  <si>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</si>
  <si>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</si>
  <si>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</si>
  <si>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</si>
  <si>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</si>
  <si>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</si>
  <si>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</si>
  <si>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</si>
  <si>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</si>
  <si>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</si>
  <si>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</si>
  <si>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</si>
  <si>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</si>
  <si>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</si>
  <si>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</si>
  <si>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</si>
  <si>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</si>
  <si>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</si>
  <si>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</si>
  <si>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</si>
  <si>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</si>
  <si>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</si>
  <si>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</si>
  <si>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</si>
  <si>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</si>
  <si>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</si>
  <si>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</si>
  <si>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</si>
  <si>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</si>
  <si>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</si>
  <si>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</si>
  <si>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</si>
  <si>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</si>
  <si>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</si>
  <si>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</si>
  <si>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</si>
  <si>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</si>
  <si>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</si>
  <si>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</si>
  <si>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</si>
  <si>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</si>
  <si>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</si>
  <si>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</si>
  <si>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</si>
  <si>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</si>
  <si>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</si>
  <si>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</si>
  <si>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</si>
  <si>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</si>
  <si>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</si>
  <si>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</si>
  <si>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</si>
  <si>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</si>
  <si>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</si>
  <si>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</si>
  <si>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</si>
  <si>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</si>
  <si>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</si>
  <si>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</si>
  <si>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</si>
  <si>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</si>
  <si>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</si>
  <si>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</si>
  <si>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</si>
  <si>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</si>
  <si>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</si>
  <si>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</si>
  <si>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</si>
  <si>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</si>
  <si>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</si>
  <si>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</si>
  <si>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</si>
  <si>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</si>
  <si>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</si>
  <si>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</si>
  <si>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</si>
  <si>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</si>
  <si>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</si>
  <si>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</si>
  <si>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</si>
  <si>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</si>
  <si>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</si>
  <si>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</si>
  <si>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</si>
  <si>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</si>
  <si>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</si>
  <si>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</si>
  <si>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</si>
  <si>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</si>
  <si>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</si>
  <si>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</si>
  <si>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</si>
  <si>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</si>
  <si>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</si>
  <si>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</si>
  <si>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</si>
  <si>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</si>
  <si>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</si>
  <si>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</si>
  <si>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</si>
  <si>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</si>
  <si>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</si>
  <si>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</si>
  <si>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</si>
  <si>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</si>
  <si>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</si>
  <si>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</si>
  <si>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</si>
  <si>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</si>
  <si>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</si>
  <si>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</si>
  <si>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</si>
  <si>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</si>
  <si>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</si>
  <si>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</si>
  <si>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</si>
  <si>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</si>
  <si>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</si>
  <si>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</si>
  <si>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</si>
  <si>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</si>
  <si>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</si>
  <si>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</si>
  <si>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</si>
  <si>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</si>
  <si>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</si>
  <si>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</si>
  <si>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</si>
  <si>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</si>
  <si>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</si>
  <si>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</si>
  <si>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</si>
  <si>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</si>
  <si>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</si>
  <si>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</si>
  <si>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</si>
  <si>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</si>
  <si>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</si>
  <si>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</si>
  <si>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</si>
  <si>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</si>
  <si>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</si>
  <si>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</si>
  <si>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</si>
  <si>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</si>
  <si>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</si>
  <si>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</si>
  <si>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</si>
  <si>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</si>
  <si>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</si>
  <si>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</si>
  <si>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</si>
  <si>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</si>
  <si>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</si>
  <si>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</si>
  <si>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</si>
  <si>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</si>
  <si>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</si>
  <si>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</si>
  <si>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</si>
  <si>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</si>
  <si>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</si>
  <si>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</si>
  <si>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</si>
  <si>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</si>
  <si>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</si>
  <si>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</si>
  <si>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</si>
  <si>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</si>
  <si>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</si>
  <si>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</si>
  <si>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</si>
  <si>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</si>
  <si>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</si>
  <si>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</si>
  <si>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</si>
  <si>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</si>
  <si>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</si>
  <si>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</si>
  <si>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</si>
  <si>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</si>
  <si>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</si>
  <si>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</si>
  <si>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</si>
  <si>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</si>
  <si>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</si>
  <si>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</si>
  <si>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</si>
  <si>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</si>
  <si>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</si>
  <si>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</si>
  <si>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</si>
  <si>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</si>
  <si>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</si>
  <si>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</si>
  <si>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</si>
  <si>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</si>
  <si>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</si>
  <si>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</si>
  <si>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</si>
  <si>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</si>
  <si>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</si>
  <si>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</si>
  <si>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</si>
  <si>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</si>
  <si>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</si>
  <si>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</si>
  <si>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</si>
  <si>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</si>
  <si>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</si>
  <si>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</si>
  <si>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</si>
  <si>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</si>
  <si>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</si>
  <si>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</si>
  <si>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</si>
  <si>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</si>
  <si>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</si>
  <si>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</si>
  <si>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</si>
  <si>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</si>
  <si>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</si>
  <si>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</si>
  <si>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</si>
  <si>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</si>
  <si>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</si>
  <si>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</si>
  <si>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</si>
  <si>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</si>
  <si>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</si>
  <si>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</si>
  <si>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</si>
  <si>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</si>
  <si>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</si>
  <si>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</si>
  <si>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</si>
  <si>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</si>
  <si>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</si>
  <si>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</si>
  <si>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</si>
  <si>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</si>
  <si>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</si>
  <si>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</si>
  <si>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</si>
  <si>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</si>
  <si>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</si>
  <si>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</si>
  <si>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</si>
  <si>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</si>
  <si>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</si>
  <si>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</si>
  <si>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</si>
  <si>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</si>
  <si>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</si>
  <si>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</si>
  <si>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</si>
  <si>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</si>
  <si>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</si>
  <si>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</si>
  <si>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</si>
  <si>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</si>
  <si>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</si>
  <si>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</si>
  <si>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</si>
  <si>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</si>
  <si>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</si>
  <si>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</si>
  <si>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</si>
  <si>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</si>
  <si>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</si>
  <si>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</si>
  <si>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</si>
  <si>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</si>
  <si>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</si>
  <si>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</si>
  <si>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</si>
  <si>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</si>
  <si>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</si>
  <si>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</si>
  <si>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</si>
  <si>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</si>
  <si>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</si>
  <si>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</si>
  <si>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</si>
  <si>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</si>
  <si>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</si>
  <si>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</si>
  <si>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</si>
  <si>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</si>
  <si>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</si>
  <si>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</si>
  <si>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</si>
  <si>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</si>
  <si>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</si>
  <si>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</si>
  <si>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</si>
  <si>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</si>
  <si>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</si>
  <si>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</si>
  <si>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</si>
  <si>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</si>
  <si>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</si>
  <si>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</si>
  <si>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</si>
  <si>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</si>
  <si>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</si>
  <si>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</si>
  <si>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</si>
  <si>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</si>
  <si>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</si>
  <si>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</si>
  <si>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</si>
  <si>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</si>
  <si>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</si>
  <si>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</si>
  <si>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</si>
  <si>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</si>
  <si>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</si>
  <si>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</si>
  <si>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</si>
  <si>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</si>
  <si>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</si>
  <si>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</si>
  <si>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</si>
  <si>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</si>
  <si>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</si>
  <si>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</si>
  <si>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</si>
  <si>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</si>
  <si>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</si>
  <si>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</si>
  <si>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</si>
  <si>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</si>
  <si>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</si>
  <si>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</si>
  <si>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</si>
  <si>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</si>
  <si>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</si>
  <si>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</si>
  <si>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</si>
  <si>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</si>
  <si>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</si>
  <si>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</si>
  <si>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</si>
  <si>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</si>
  <si>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</si>
  <si>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</si>
  <si>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</si>
  <si>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</si>
  <si>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</si>
  <si>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</si>
  <si>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</si>
  <si>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</si>
  <si>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</si>
  <si>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</si>
  <si>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</si>
  <si>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</si>
  <si>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</si>
  <si>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</si>
  <si>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</si>
  <si>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</si>
  <si>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</si>
  <si>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</si>
  <si>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</si>
  <si>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</si>
  <si>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</si>
  <si>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</si>
  <si>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</si>
  <si>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</si>
  <si>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</si>
  <si>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</si>
  <si>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</si>
  <si>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</si>
  <si>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</si>
  <si>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</si>
  <si>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</si>
  <si>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</si>
  <si>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</si>
  <si>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</si>
  <si>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</si>
  <si>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</si>
  <si>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</si>
  <si>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</si>
  <si>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</si>
  <si>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</si>
  <si>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</si>
  <si>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</si>
  <si>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</si>
  <si>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</si>
  <si>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</si>
  <si>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</si>
  <si>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</si>
  <si>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</si>
  <si>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</si>
  <si>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</si>
  <si>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</si>
  <si>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</si>
  <si>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</si>
  <si>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</si>
  <si>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</si>
  <si>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</si>
  <si>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</si>
  <si>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</si>
  <si>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</si>
  <si>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</si>
  <si>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</si>
  <si>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</si>
  <si>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</si>
  <si>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</si>
  <si>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</si>
  <si>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</si>
  <si>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</si>
  <si>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</si>
  <si>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</si>
  <si>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</si>
  <si>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</si>
  <si>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</si>
  <si>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</si>
  <si>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</si>
  <si>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</si>
  <si>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</si>
  <si>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</si>
  <si>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</si>
  <si>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</si>
  <si>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</si>
  <si>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</si>
  <si>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</si>
  <si>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</si>
  <si>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</si>
  <si>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</si>
  <si>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</si>
  <si>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</si>
  <si>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</si>
  <si>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</si>
  <si>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</si>
  <si>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</si>
  <si>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</si>
  <si>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</si>
  <si>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</si>
  <si>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</si>
  <si>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</si>
  <si>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</si>
  <si>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</si>
  <si>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</si>
  <si>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</si>
  <si>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</si>
  <si>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</si>
  <si>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</si>
  <si>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</si>
  <si>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</si>
  <si>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</si>
  <si>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</si>
  <si>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</si>
  <si>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</si>
  <si>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</si>
  <si>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</si>
  <si>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</si>
  <si>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</si>
  <si>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</si>
  <si>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</si>
  <si>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</si>
  <si>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</si>
  <si>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</si>
  <si>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</si>
  <si>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</si>
  <si>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</si>
  <si>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</si>
  <si>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</si>
  <si>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</si>
  <si>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</si>
  <si>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</si>
  <si>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</si>
  <si>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</si>
  <si>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</si>
  <si>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</si>
  <si>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</si>
  <si>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</si>
  <si>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</si>
  <si>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</si>
  <si>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</si>
  <si>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</si>
  <si>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</si>
  <si>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</si>
  <si>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</si>
  <si>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</si>
  <si>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</si>
  <si>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</si>
  <si>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</si>
  <si>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</si>
  <si>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</si>
  <si>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</si>
  <si>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</si>
  <si>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</si>
  <si>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</si>
  <si>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</si>
  <si>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</si>
  <si>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</si>
  <si>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</si>
  <si>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</si>
  <si>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</si>
  <si>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</si>
  <si>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</si>
  <si>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</si>
  <si>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</si>
  <si>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</si>
  <si>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</si>
  <si>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</si>
  <si>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</si>
  <si>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</si>
  <si>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</si>
  <si>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</si>
  <si>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</si>
  <si>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</si>
  <si>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</si>
  <si>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</si>
  <si>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</si>
  <si>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</si>
  <si>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</si>
  <si>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</si>
  <si>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</si>
  <si>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</si>
  <si>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</si>
  <si>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</si>
  <si>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</si>
  <si>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</si>
  <si>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</si>
  <si>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</si>
  <si>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</si>
  <si>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</si>
  <si>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</si>
  <si>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</si>
  <si>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</si>
  <si>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</si>
  <si>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</si>
  <si>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</si>
  <si>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</si>
  <si>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</si>
  <si>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</si>
  <si>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</si>
  <si>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</si>
  <si>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</si>
  <si>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</si>
  <si>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</si>
  <si>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</si>
  <si>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</si>
  <si>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</si>
  <si>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</si>
  <si>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</si>
  <si>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</si>
  <si>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</si>
  <si>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</si>
  <si>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</si>
  <si>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</si>
  <si>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</si>
  <si>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</si>
  <si>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</si>
  <si>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</si>
  <si>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</si>
  <si>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</si>
  <si>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</si>
  <si>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</si>
  <si>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</si>
  <si>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</si>
  <si>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</si>
  <si>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</si>
  <si>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</si>
  <si>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</si>
  <si>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</si>
  <si>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</si>
  <si>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</si>
  <si>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</si>
  <si>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</si>
  <si>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</si>
  <si>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</si>
  <si>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</si>
  <si>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</si>
  <si>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</si>
  <si>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</si>
  <si>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</si>
  <si>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</si>
  <si>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</si>
  <si>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</si>
  <si>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</si>
  <si>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</si>
  <si>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</si>
  <si>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</si>
  <si>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</si>
  <si>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</si>
  <si>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</si>
  <si>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</si>
  <si>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</si>
  <si>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</si>
  <si>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</si>
  <si>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</si>
  <si>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</si>
  <si>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</si>
  <si>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</si>
  <si>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</si>
  <si>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</si>
  <si>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</si>
  <si>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</si>
  <si>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</si>
  <si>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</si>
  <si>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</si>
  <si>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</si>
  <si>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</si>
  <si>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</si>
  <si>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</si>
  <si>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</si>
  <si>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</si>
  <si>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</si>
  <si>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</si>
  <si>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</si>
  <si>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</si>
  <si>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</si>
  <si>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</si>
  <si>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</si>
  <si>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</si>
  <si>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</si>
  <si>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</si>
  <si>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</si>
  <si>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</si>
  <si>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</si>
  <si>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</si>
  <si>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</si>
  <si>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</si>
  <si>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</si>
  <si>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</si>
  <si>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</si>
  <si>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</si>
  <si>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</si>
  <si>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</si>
  <si>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</si>
  <si>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</si>
  <si>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</si>
  <si>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</si>
  <si>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</si>
  <si>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</si>
  <si>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</si>
  <si>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</si>
  <si>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</si>
  <si>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</si>
  <si>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</si>
  <si>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</si>
  <si>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</si>
  <si>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</si>
  <si>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</si>
  <si>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</si>
  <si>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</si>
  <si>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</si>
  <si>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</si>
  <si>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</si>
  <si>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</si>
  <si>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</si>
  <si>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</si>
  <si>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</si>
  <si>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</si>
  <si>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</si>
  <si>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</si>
  <si>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</si>
  <si>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</si>
  <si>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</si>
  <si>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</si>
  <si>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</si>
  <si>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</si>
  <si>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</si>
  <si>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</si>
  <si>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</si>
  <si>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</si>
  <si>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</si>
  <si>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</si>
  <si>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</si>
  <si>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</si>
  <si>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</si>
  <si>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</si>
  <si>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</si>
  <si>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</si>
  <si>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</si>
  <si>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</si>
  <si>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</si>
  <si>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</si>
  <si>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</si>
  <si>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</si>
  <si>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</si>
  <si>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</si>
  <si>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</si>
  <si>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</si>
  <si>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</si>
  <si>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</si>
  <si>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</si>
  <si>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</si>
  <si>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</si>
  <si>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</si>
  <si>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</si>
  <si>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</si>
  <si>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</si>
  <si>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</si>
  <si>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</si>
  <si>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</si>
  <si>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</si>
  <si>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</si>
  <si>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</si>
  <si>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</si>
  <si>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</si>
  <si>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</si>
  <si>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</si>
  <si>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</si>
  <si>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</si>
  <si>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</si>
  <si>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</si>
  <si>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</si>
  <si>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</si>
  <si>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</si>
  <si>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</si>
  <si>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</si>
  <si>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</si>
  <si>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</si>
  <si>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</si>
  <si>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</si>
  <si>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</si>
  <si>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</si>
  <si>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</si>
  <si>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</si>
  <si>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</si>
  <si>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</si>
  <si>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</si>
  <si>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</si>
  <si>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</si>
  <si>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</si>
  <si>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</si>
  <si>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</si>
  <si>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</si>
  <si>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</si>
  <si>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</si>
  <si>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</si>
  <si>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</si>
  <si>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</si>
  <si>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</si>
  <si>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</si>
  <si>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</si>
  <si>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</si>
  <si>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</si>
  <si>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</si>
  <si>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</si>
  <si>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</si>
  <si>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</si>
  <si>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</si>
  <si>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</si>
  <si>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</si>
  <si>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</si>
  <si>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</si>
  <si>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</si>
  <si>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</si>
  <si>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</si>
  <si>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</si>
  <si>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</si>
  <si>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</si>
  <si>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</si>
  <si>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</si>
  <si>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</si>
  <si>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</si>
  <si>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</si>
  <si>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</si>
  <si>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</si>
  <si>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</si>
  <si>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</si>
  <si>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</si>
  <si>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</si>
  <si>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</si>
  <si>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</si>
  <si>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</si>
  <si>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</si>
  <si>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</si>
  <si>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</si>
  <si>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</si>
  <si>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</si>
  <si>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</si>
  <si>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</si>
  <si>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</si>
  <si>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</si>
  <si>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</si>
  <si>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</si>
  <si>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</si>
  <si>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</si>
  <si>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</si>
  <si>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</si>
  <si>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</si>
  <si>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</si>
  <si>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</si>
  <si>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</si>
  <si>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</si>
  <si>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</si>
  <si>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</si>
  <si>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</si>
  <si>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</si>
  <si>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</si>
  <si>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</si>
  <si>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</si>
  <si>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</si>
  <si>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</si>
  <si>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</si>
  <si>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</si>
  <si>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</si>
  <si>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</si>
  <si>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</si>
  <si>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</si>
  <si>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</si>
  <si>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</si>
  <si>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</si>
  <si>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</si>
  <si>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</si>
  <si>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</si>
  <si>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</si>
  <si>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</si>
  <si>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</si>
  <si>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</si>
  <si>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</si>
  <si>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</si>
  <si>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</si>
  <si>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</si>
  <si>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</si>
  <si>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</si>
  <si>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</si>
  <si>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</si>
  <si>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</si>
  <si>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</si>
  <si>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</si>
  <si>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</si>
  <si>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</si>
  <si>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</si>
  <si>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</si>
  <si>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</si>
  <si>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</si>
  <si>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</si>
  <si>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</si>
  <si>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</si>
  <si>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</si>
  <si>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</si>
  <si>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</si>
  <si>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</si>
  <si>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</si>
  <si>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</si>
  <si>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</si>
  <si>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</si>
  <si>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</si>
  <si>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</si>
  <si>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</si>
  <si>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</si>
  <si>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</si>
  <si>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</si>
  <si>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</si>
  <si>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</si>
  <si>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</si>
  <si>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</si>
  <si>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</si>
  <si>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</si>
  <si>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</si>
  <si>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</si>
  <si>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</si>
  <si>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</si>
  <si>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</si>
  <si>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</si>
  <si>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</si>
  <si>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</si>
  <si>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</si>
  <si>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</si>
  <si>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</si>
  <si>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</si>
  <si>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</si>
  <si>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</si>
  <si>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</si>
  <si>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</si>
  <si>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</si>
  <si>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</si>
  <si>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</si>
  <si>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</si>
  <si>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</si>
  <si>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</si>
  <si>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</si>
  <si>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</si>
  <si>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</si>
  <si>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</si>
  <si>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</si>
  <si>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</si>
  <si>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</si>
  <si>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</si>
  <si>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</si>
  <si>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</si>
  <si>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</si>
  <si>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</si>
  <si>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</si>
  <si>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</si>
  <si>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</si>
  <si>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</si>
  <si>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</si>
  <si>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</si>
  <si>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</si>
  <si>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</si>
  <si>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</si>
  <si>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</si>
  <si>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</si>
  <si>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</si>
  <si>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</si>
  <si>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</si>
  <si>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</si>
  <si>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</si>
  <si>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</si>
  <si>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</si>
  <si>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</si>
  <si>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</si>
  <si>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</si>
  <si>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</si>
  <si>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</si>
  <si>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</si>
  <si>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</si>
  <si>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</si>
  <si>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</si>
  <si>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</si>
  <si>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</si>
  <si>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</si>
  <si>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</si>
  <si>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</si>
  <si>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</si>
  <si>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</si>
  <si>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</si>
  <si>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</si>
  <si>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</si>
  <si>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</si>
  <si>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</si>
  <si>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</si>
  <si>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</si>
  <si>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</si>
  <si>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</si>
  <si>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</si>
  <si>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</si>
  <si>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</si>
  <si>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</si>
  <si>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</si>
  <si>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</si>
  <si>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</si>
  <si>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</si>
  <si>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</si>
  <si>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</si>
  <si>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</si>
  <si>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</si>
  <si>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</si>
  <si>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</si>
  <si>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</si>
  <si>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</si>
  <si>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</si>
  <si>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</si>
  <si>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</si>
  <si>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</si>
  <si>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</si>
  <si>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</si>
  <si>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</si>
  <si>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</si>
  <si>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</si>
  <si>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</si>
  <si>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</si>
  <si>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</si>
  <si>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</si>
  <si>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</si>
  <si>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</si>
  <si>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</si>
  <si>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</si>
  <si>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</si>
  <si>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</si>
  <si>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</si>
  <si>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</si>
  <si>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</si>
  <si>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</si>
  <si>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</si>
  <si>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</si>
  <si>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</si>
  <si>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</si>
  <si>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</si>
  <si>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</si>
  <si>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</si>
  <si>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</si>
  <si>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</si>
  <si>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</si>
  <si>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</si>
  <si>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</si>
  <si>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</si>
  <si>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</si>
  <si>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</si>
  <si>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</si>
  <si>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</si>
  <si>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</si>
  <si>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</si>
  <si>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</si>
  <si>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</si>
  <si>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</si>
  <si>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</si>
  <si>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</si>
  <si>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</si>
  <si>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</si>
  <si>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</si>
  <si>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</si>
  <si>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</si>
  <si>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</si>
  <si>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</si>
  <si>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</si>
  <si>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</si>
  <si>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</si>
  <si>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</si>
  <si>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</si>
  <si>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</si>
  <si>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</si>
  <si>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</si>
  <si>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</si>
  <si>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</si>
  <si>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</si>
  <si>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</si>
  <si>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</si>
  <si>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</si>
  <si>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</si>
  <si>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</si>
  <si>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</si>
  <si>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</si>
  <si>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</si>
  <si>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</si>
  <si>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</si>
  <si>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</si>
  <si>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</si>
  <si>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</si>
  <si>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</si>
  <si>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</si>
  <si>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</si>
  <si>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</si>
  <si>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</si>
  <si>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</si>
  <si>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</si>
  <si>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</si>
  <si>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</si>
  <si>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</si>
  <si>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</si>
  <si>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</si>
  <si>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</si>
  <si>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</si>
  <si>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</si>
  <si>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</si>
  <si>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</si>
  <si>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</si>
  <si>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</si>
  <si>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</si>
  <si>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</si>
  <si>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</si>
  <si>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</si>
  <si>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</si>
  <si>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</si>
  <si>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</si>
  <si>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</si>
  <si>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</si>
  <si>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</si>
  <si>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</si>
  <si>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</si>
  <si>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</si>
  <si>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</si>
  <si>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</si>
  <si>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</si>
  <si>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</si>
  <si>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</si>
  <si>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</si>
  <si>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</si>
  <si>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</si>
  <si>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</si>
  <si>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</si>
  <si>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</si>
  <si>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</si>
  <si>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</si>
  <si>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</si>
  <si>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</si>
  <si>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</si>
  <si>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</si>
  <si>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</si>
  <si>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</si>
  <si>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</si>
  <si>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</si>
  <si>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</si>
  <si>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</si>
  <si>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</si>
  <si>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</si>
  <si>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</si>
  <si>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</si>
  <si>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</si>
  <si>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</si>
  <si>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</si>
  <si>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</si>
  <si>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</si>
  <si>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</si>
  <si>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</si>
  <si>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</si>
  <si>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</si>
  <si>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</si>
  <si>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</si>
  <si>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</si>
  <si>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</si>
  <si>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</si>
  <si>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</si>
  <si>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</si>
  <si>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</si>
  <si>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</si>
  <si>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</si>
  <si>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</si>
  <si>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</si>
  <si>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</si>
  <si>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</si>
  <si>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</si>
  <si>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</si>
  <si>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</si>
  <si>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</si>
  <si>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</si>
  <si>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</si>
  <si>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</si>
  <si>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</si>
  <si>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</si>
  <si>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</si>
  <si>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</si>
  <si>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</si>
  <si>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</si>
  <si>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</si>
  <si>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</si>
  <si>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</si>
  <si>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</si>
  <si>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</si>
  <si>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</si>
  <si>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</si>
  <si>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</si>
  <si>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</si>
  <si>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</si>
  <si>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</si>
  <si>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</si>
  <si>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</si>
  <si>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</si>
  <si>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</si>
  <si>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</si>
  <si>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</si>
  <si>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</si>
  <si>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</si>
  <si>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</si>
  <si>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</si>
  <si>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</si>
  <si>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</si>
  <si>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</si>
  <si>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</si>
  <si>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</si>
  <si>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</si>
  <si>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</si>
  <si>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</si>
  <si>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</si>
  <si>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</si>
  <si>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</si>
  <si>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</si>
  <si>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</si>
  <si>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</si>
  <si>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</si>
  <si>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</si>
  <si>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</si>
  <si>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</si>
  <si>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</si>
  <si>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</si>
  <si>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</si>
  <si>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</si>
  <si>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</si>
  <si>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</si>
  <si>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</si>
  <si>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</si>
  <si>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</si>
  <si>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</si>
  <si>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</si>
  <si>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</si>
  <si>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</si>
  <si>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</si>
  <si>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</si>
  <si>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</si>
  <si>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</si>
  <si>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</si>
  <si>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</si>
  <si>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</si>
  <si>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</si>
  <si>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</si>
  <si>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</si>
  <si>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</si>
  <si>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</si>
  <si>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</si>
  <si>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</si>
  <si>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</si>
  <si>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</si>
  <si>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</si>
  <si>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</si>
  <si>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</si>
  <si>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</si>
  <si>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</si>
  <si>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</si>
  <si>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</si>
  <si>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</si>
  <si>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</si>
  <si>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</si>
  <si>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</si>
  <si>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</si>
  <si>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</si>
  <si>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</si>
  <si>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</si>
  <si>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</si>
  <si>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</si>
  <si>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</si>
  <si>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</si>
  <si>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</si>
  <si>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</si>
  <si>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</si>
  <si>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</si>
  <si>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</si>
  <si>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</si>
  <si>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</si>
  <si>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</si>
  <si>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</si>
  <si>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</si>
  <si>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</si>
  <si>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</si>
  <si>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</si>
  <si>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</si>
  <si>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</si>
  <si>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</si>
  <si>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</si>
  <si>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</si>
  <si>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</si>
  <si>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</si>
  <si>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</si>
  <si>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</si>
  <si>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</si>
  <si>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</si>
  <si>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</si>
  <si>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</si>
  <si>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</si>
  <si>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</si>
  <si>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</si>
  <si>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</si>
  <si>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</si>
  <si>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</si>
  <si>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</si>
  <si>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</si>
  <si>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</si>
  <si>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</si>
  <si>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</si>
  <si>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</si>
  <si>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</si>
  <si>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</si>
  <si>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</si>
  <si>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</si>
  <si>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</si>
  <si>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</si>
  <si>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</si>
  <si>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</si>
  <si>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</si>
  <si>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</si>
  <si>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</si>
  <si>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</si>
  <si>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</si>
  <si>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</si>
  <si>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</si>
  <si>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</si>
  <si>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</si>
  <si>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</si>
  <si>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</si>
  <si>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</si>
  <si>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</si>
  <si>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</si>
  <si>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</si>
  <si>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</si>
  <si>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</si>
  <si>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</si>
  <si>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</si>
  <si>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</si>
  <si>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</si>
  <si>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</si>
  <si>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</si>
  <si>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</si>
  <si>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</si>
  <si>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</si>
  <si>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</si>
  <si>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</si>
  <si>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</si>
  <si>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</si>
  <si>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</si>
  <si>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</si>
  <si>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</si>
  <si>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</si>
  <si>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</si>
  <si>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</si>
  <si>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</si>
  <si>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</si>
  <si>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</si>
  <si>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</si>
  <si>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</si>
  <si>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</si>
  <si>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</si>
  <si>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</si>
  <si>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</si>
  <si>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</si>
  <si>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</si>
  <si>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</si>
  <si>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</si>
  <si>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</si>
  <si>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</si>
  <si>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</si>
  <si>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</si>
  <si>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</si>
  <si>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</si>
  <si>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</si>
  <si>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</si>
  <si>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</si>
  <si>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</si>
  <si>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</si>
  <si>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</si>
  <si>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</si>
  <si>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</si>
  <si>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</si>
  <si>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</si>
  <si>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</si>
  <si>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</si>
  <si>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</si>
  <si>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</si>
  <si>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</si>
  <si>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</si>
  <si>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</si>
  <si>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</si>
  <si>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</si>
  <si>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</si>
  <si>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</si>
  <si>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</si>
  <si>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</si>
  <si>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</si>
  <si>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</si>
  <si>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</si>
  <si>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</si>
  <si>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</si>
  <si>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</si>
  <si>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</si>
  <si>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</si>
  <si>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</si>
  <si>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</si>
  <si>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</si>
  <si>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</si>
  <si>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</si>
  <si>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</si>
  <si>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</si>
  <si>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</si>
  <si>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</si>
  <si>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</si>
  <si>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</si>
  <si>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</si>
  <si>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</si>
  <si>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</si>
  <si>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</si>
  <si>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</si>
  <si>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</si>
  <si>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</si>
  <si>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</si>
  <si>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</si>
  <si>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</si>
  <si>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</si>
  <si>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</si>
  <si>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</si>
  <si>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</si>
  <si>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</si>
  <si>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</si>
  <si>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</si>
  <si>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</si>
  <si>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</si>
  <si>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</si>
  <si>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</si>
  <si>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</si>
  <si>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</si>
  <si>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</si>
  <si>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</si>
  <si>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</si>
  <si>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</si>
  <si>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</si>
  <si>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</si>
  <si>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</si>
  <si>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</si>
  <si>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</si>
  <si>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</si>
  <si>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</si>
  <si>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</si>
  <si>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</si>
  <si>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</si>
  <si>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</si>
  <si>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</si>
  <si>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</si>
  <si>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</si>
  <si>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</si>
  <si>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</si>
  <si>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</si>
  <si>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</si>
  <si>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</si>
  <si>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</si>
  <si>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</si>
  <si>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</si>
  <si>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</si>
  <si>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</si>
  <si>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</si>
  <si>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</si>
  <si>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</si>
  <si>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</si>
  <si>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</si>
  <si>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</si>
  <si>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</si>
  <si>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</si>
  <si>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</si>
  <si>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</si>
  <si>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</si>
  <si>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</si>
  <si>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</si>
  <si>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</si>
  <si>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</si>
  <si>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</si>
  <si>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</si>
  <si>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</si>
  <si>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</si>
  <si>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</si>
  <si>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</si>
  <si>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</si>
  <si>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</si>
  <si>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</si>
  <si>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</si>
  <si>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</si>
  <si>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</si>
  <si>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</si>
  <si>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</si>
  <si>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</si>
  <si>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</si>
  <si>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</si>
  <si>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</si>
  <si>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</si>
  <si>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</si>
  <si>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</si>
  <si>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</si>
  <si>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</si>
  <si>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</si>
  <si>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</si>
  <si>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</si>
  <si>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</si>
  <si>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</si>
  <si>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</si>
  <si>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</si>
  <si>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</si>
  <si>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</si>
  <si>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</si>
  <si>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</si>
  <si>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</si>
  <si>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</si>
  <si>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</si>
  <si>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</si>
  <si>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</si>
  <si>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</si>
  <si>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</si>
  <si>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</si>
  <si>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</si>
  <si>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</si>
  <si>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</si>
  <si>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</si>
  <si>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</si>
  <si>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</si>
  <si>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</si>
  <si>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</si>
  <si>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</si>
  <si>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</si>
  <si>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</si>
  <si>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</si>
  <si>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</si>
  <si>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</si>
  <si>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</si>
  <si>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</si>
  <si>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</si>
  <si>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</si>
  <si>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</si>
  <si>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</si>
  <si>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</si>
  <si>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</si>
  <si>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</si>
  <si>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</si>
  <si>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</si>
  <si>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</si>
  <si>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</si>
  <si>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</si>
  <si>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</si>
  <si>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</si>
  <si>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</si>
  <si>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</si>
  <si>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</si>
  <si>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</si>
  <si>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</si>
  <si>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</si>
  <si>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</si>
  <si>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</si>
  <si>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</si>
  <si>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</si>
  <si>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</si>
  <si>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</si>
  <si>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</si>
  <si>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</si>
  <si>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</si>
  <si>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</si>
  <si>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</si>
  <si>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</si>
  <si>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</si>
  <si>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</si>
  <si>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</si>
  <si>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</si>
  <si>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</si>
  <si>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</si>
  <si>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</si>
  <si>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</si>
  <si>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</si>
  <si>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</si>
  <si>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</si>
  <si>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</si>
  <si>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</si>
  <si>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</si>
  <si>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</si>
  <si>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</si>
  <si>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</si>
  <si>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</si>
  <si>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</si>
  <si>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</si>
  <si>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</si>
  <si>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</si>
  <si>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</si>
  <si>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</si>
  <si>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</si>
  <si>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</si>
  <si>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</si>
  <si>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</si>
  <si>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</si>
  <si>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</si>
  <si>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</si>
  <si>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</si>
  <si>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</si>
  <si>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</si>
  <si>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</si>
  <si>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</si>
  <si>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</si>
  <si>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</si>
  <si>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</si>
  <si>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</si>
  <si>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</si>
  <si>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</si>
  <si>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</si>
  <si>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</si>
  <si>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</si>
  <si>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</si>
  <si>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</si>
  <si>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</si>
  <si>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</si>
  <si>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</si>
  <si>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</si>
  <si>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</si>
  <si>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</si>
  <si>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</si>
  <si>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</si>
  <si>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</si>
  <si>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</si>
  <si>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</si>
  <si>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</si>
  <si>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</si>
  <si>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</si>
  <si>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</si>
  <si>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</si>
  <si>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</si>
  <si>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</si>
  <si>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</si>
  <si>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</si>
  <si>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</si>
  <si>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</si>
  <si>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</si>
  <si>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</si>
  <si>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</si>
  <si>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</si>
  <si>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</si>
  <si>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</si>
  <si>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</si>
  <si>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</si>
  <si>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</si>
  <si>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</si>
  <si>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</si>
  <si>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</si>
  <si>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</si>
  <si>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</si>
  <si>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</si>
  <si>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</si>
  <si>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</si>
  <si>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</si>
  <si>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</si>
  <si>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</si>
  <si>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</si>
  <si>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</si>
  <si>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</si>
  <si>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</si>
  <si>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</si>
  <si>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</si>
  <si>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</si>
  <si>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</si>
  <si>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</si>
  <si>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</si>
  <si>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</si>
  <si>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</si>
  <si>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</si>
  <si>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</si>
  <si>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</si>
  <si>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</si>
  <si>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</si>
  <si>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</si>
  <si>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</si>
  <si>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</si>
  <si>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</si>
  <si>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</si>
  <si>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</si>
  <si>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</si>
  <si>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</si>
  <si>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</si>
  <si>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</si>
  <si>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</si>
  <si>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</si>
  <si>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</si>
  <si>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</si>
  <si>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</si>
  <si>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</si>
  <si>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</si>
  <si>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</si>
  <si>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</si>
  <si>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</si>
  <si>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</si>
  <si>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</si>
  <si>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</si>
  <si>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</si>
  <si>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</si>
  <si>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</si>
  <si>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</si>
  <si>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</si>
  <si>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</si>
  <si>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</si>
  <si>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</si>
  <si>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</si>
  <si>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</si>
  <si>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</si>
  <si>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</si>
  <si>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</si>
  <si>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</si>
  <si>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</si>
  <si>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</si>
  <si>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</si>
  <si>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</si>
  <si>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</si>
  <si>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</si>
  <si>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</si>
  <si>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</si>
  <si>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</si>
  <si>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</si>
  <si>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</si>
  <si>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</si>
  <si>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</si>
  <si>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</si>
  <si>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</si>
  <si>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</si>
  <si>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</si>
  <si>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</si>
  <si>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</si>
  <si>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</si>
  <si>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</si>
  <si>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</si>
  <si>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</si>
  <si>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</si>
  <si>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</si>
  <si>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</si>
  <si>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</si>
  <si>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</si>
  <si>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</si>
  <si>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</si>
  <si>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</si>
  <si>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</si>
  <si>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</si>
  <si>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</si>
  <si>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</si>
  <si>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</si>
  <si>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</si>
  <si>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</si>
  <si>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</si>
  <si>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</si>
  <si>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</si>
  <si>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</si>
  <si>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</si>
  <si>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</si>
  <si>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</si>
  <si>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</si>
  <si>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</si>
  <si>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</si>
  <si>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</si>
  <si>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</si>
  <si>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</si>
  <si>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</si>
  <si>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</si>
  <si>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</si>
  <si>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</si>
  <si>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</si>
  <si>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</si>
  <si>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</si>
  <si>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</si>
  <si>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</si>
  <si>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</si>
  <si>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</si>
  <si>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</si>
  <si>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</si>
  <si>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</si>
  <si>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</si>
  <si>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</si>
  <si>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</si>
  <si>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</si>
  <si>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</si>
  <si>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</si>
  <si>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</si>
  <si>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</si>
  <si>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</si>
  <si>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</si>
  <si>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</si>
  <si>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</si>
  <si>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</si>
  <si>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</si>
  <si>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</si>
  <si>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</si>
  <si>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</si>
  <si>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</si>
  <si>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</si>
  <si>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</si>
  <si>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</si>
  <si>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</si>
  <si>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</si>
  <si>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</si>
  <si>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</si>
  <si>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</si>
  <si>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</si>
  <si>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</si>
  <si>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</si>
  <si>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</si>
  <si>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</si>
  <si>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</si>
  <si>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</si>
  <si>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</si>
  <si>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</si>
  <si>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</si>
  <si>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</si>
  <si>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</si>
  <si>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</si>
  <si>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</si>
  <si>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</si>
  <si>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</si>
  <si>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</si>
  <si>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</si>
  <si>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</si>
  <si>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</si>
  <si>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</si>
  <si>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</si>
  <si>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</si>
  <si>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</si>
  <si>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</si>
  <si>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</si>
  <si>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</si>
  <si>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</si>
  <si>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</si>
  <si>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</si>
  <si>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</si>
  <si>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</si>
  <si>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</si>
  <si>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</si>
  <si>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</si>
  <si>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</si>
  <si>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</si>
  <si>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</si>
  <si>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</si>
  <si>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</si>
  <si>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</si>
  <si>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</si>
  <si>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</si>
  <si>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</si>
  <si>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</si>
  <si>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</si>
  <si>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</si>
  <si>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</si>
  <si>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</si>
  <si>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</si>
  <si>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</si>
  <si>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</si>
  <si>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</si>
  <si>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</si>
  <si>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</si>
  <si>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</si>
  <si>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</si>
  <si>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</si>
  <si>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</si>
  <si>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</si>
  <si>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</si>
  <si>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</si>
  <si>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</si>
  <si>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</si>
  <si>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</si>
  <si>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</si>
  <si>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</si>
  <si>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</si>
  <si>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</si>
  <si>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</si>
  <si>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</si>
  <si>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</si>
  <si>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</si>
  <si>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</si>
  <si>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</si>
  <si>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</si>
  <si>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</si>
  <si>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</si>
  <si>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</si>
  <si>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</si>
  <si>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</si>
  <si>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</si>
  <si>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</si>
  <si>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</si>
  <si>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</si>
  <si>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</si>
  <si>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</si>
  <si>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</si>
  <si>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</si>
  <si>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</si>
  <si>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</si>
  <si>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</si>
  <si>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</si>
  <si>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</si>
  <si>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</si>
  <si>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</si>
  <si>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</si>
  <si>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</si>
  <si>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</si>
  <si>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</si>
  <si>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</si>
  <si>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</si>
  <si>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</si>
  <si>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</si>
  <si>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</si>
  <si>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</si>
  <si>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</si>
  <si>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</si>
  <si>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</si>
  <si>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</si>
  <si>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</si>
  <si>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</si>
  <si>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</si>
  <si>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</si>
  <si>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</si>
  <si>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</si>
  <si>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</si>
  <si>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</si>
  <si>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</si>
  <si>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</si>
  <si>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</si>
  <si>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</si>
  <si>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</si>
  <si>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</si>
  <si>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</si>
  <si>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</si>
  <si>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</si>
  <si>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</si>
  <si>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</si>
  <si>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</si>
  <si>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</si>
  <si>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</si>
  <si>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</si>
  <si>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</si>
  <si>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</si>
  <si>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</si>
  <si>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</si>
  <si>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</si>
  <si>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</si>
  <si>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</si>
  <si>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</si>
  <si>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</si>
  <si>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</si>
  <si>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</si>
  <si>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</si>
  <si>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</si>
  <si>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</si>
  <si>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</si>
  <si>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</si>
  <si>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</si>
  <si>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</si>
  <si>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</si>
  <si>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</si>
  <si>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</si>
  <si>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</si>
  <si>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</si>
  <si>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</si>
  <si>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</si>
  <si>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</si>
  <si>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</si>
  <si>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</si>
  <si>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</si>
  <si>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</si>
  <si>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</si>
  <si>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</si>
  <si>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</si>
  <si>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</si>
  <si>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</si>
  <si>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</si>
  <si>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</si>
  <si>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</si>
  <si>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</si>
  <si>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</si>
  <si>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</si>
  <si>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</si>
  <si>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</si>
  <si>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</si>
  <si>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</si>
  <si>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</si>
  <si>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</si>
  <si>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</si>
  <si>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</si>
  <si>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</si>
  <si>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</si>
  <si>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</si>
  <si>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</si>
  <si>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</si>
  <si>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</si>
  <si>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</si>
  <si>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</si>
  <si>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</si>
  <si>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</si>
  <si>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</si>
  <si>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</si>
  <si>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</si>
  <si>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</si>
  <si>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</si>
  <si>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</si>
  <si>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</si>
  <si>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</si>
  <si>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</si>
  <si>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</si>
  <si>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</si>
  <si>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</si>
  <si>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</si>
  <si>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</si>
  <si>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</si>
  <si>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</si>
  <si>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</si>
  <si>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</si>
  <si>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</si>
  <si>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</si>
  <si>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</si>
  <si>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</si>
  <si>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</si>
  <si>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</si>
  <si>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</si>
  <si>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</si>
  <si>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</si>
  <si>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</si>
  <si>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</si>
  <si>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</si>
  <si>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</si>
  <si>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</si>
  <si>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</si>
  <si>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</si>
  <si>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</si>
  <si>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</si>
  <si>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</si>
  <si>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</si>
  <si>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</si>
  <si>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</si>
  <si>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</si>
  <si>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</si>
  <si>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</si>
  <si>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</si>
  <si>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</si>
  <si>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</si>
  <si>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</si>
  <si>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</si>
  <si>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</si>
  <si>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</si>
  <si>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</si>
  <si>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</si>
  <si>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</si>
  <si>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</si>
  <si>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</si>
  <si>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</si>
  <si>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</si>
  <si>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</si>
  <si>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</si>
  <si>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</si>
  <si>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</si>
  <si>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</si>
  <si>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</si>
  <si>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</si>
  <si>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</si>
  <si>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</si>
  <si>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</si>
  <si>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</si>
  <si>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</si>
  <si>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</si>
  <si>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</si>
  <si>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</si>
  <si>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</si>
  <si>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</si>
  <si>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</si>
  <si>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</si>
  <si>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</si>
  <si>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</si>
  <si>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</si>
  <si>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</si>
  <si>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</si>
  <si>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</si>
  <si>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</si>
  <si>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</si>
  <si>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</si>
  <si>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</si>
  <si>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</si>
  <si>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</si>
  <si>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</si>
  <si>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</si>
  <si>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</si>
  <si>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</si>
  <si>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</si>
  <si>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</si>
  <si>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</si>
  <si>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</si>
  <si>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</si>
  <si>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</si>
  <si>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</si>
  <si>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</si>
  <si>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</si>
  <si>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</si>
  <si>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</si>
  <si>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</si>
  <si>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</si>
  <si>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</si>
  <si>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</si>
  <si>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</si>
  <si>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</si>
  <si>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</si>
  <si>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</si>
  <si>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</si>
  <si>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</si>
  <si>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</si>
  <si>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</si>
  <si>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</si>
  <si>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</si>
  <si>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</si>
  <si>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</si>
  <si>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</si>
  <si>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</si>
  <si>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</si>
  <si>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</si>
  <si>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</si>
  <si>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</si>
  <si>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</si>
  <si>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</si>
  <si>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</si>
  <si>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</si>
  <si>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</si>
  <si>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</si>
  <si>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</si>
  <si>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</si>
  <si>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</si>
  <si>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</si>
  <si>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</si>
  <si>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</si>
  <si>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</si>
  <si>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</si>
  <si>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</si>
  <si>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</si>
  <si>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</si>
  <si>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</si>
  <si>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</si>
  <si>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</si>
  <si>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</si>
  <si>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</si>
  <si>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</si>
  <si>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</si>
  <si>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</si>
  <si>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</si>
  <si>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</si>
  <si>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</si>
  <si>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</si>
  <si>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</si>
  <si>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</si>
  <si>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</si>
  <si>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</si>
  <si>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</si>
  <si>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</si>
  <si>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</si>
  <si>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</si>
  <si>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</si>
  <si>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</si>
  <si>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</si>
  <si>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</si>
  <si>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</si>
  <si>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</si>
  <si>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</si>
  <si>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</si>
  <si>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</si>
  <si>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</si>
  <si>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</si>
  <si>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</si>
  <si>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</si>
  <si>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</si>
  <si>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</si>
  <si>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</si>
  <si>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</si>
  <si>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</si>
  <si>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</si>
  <si>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</si>
  <si>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</si>
  <si>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</si>
  <si>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</si>
  <si>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</si>
  <si>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</si>
  <si>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</si>
  <si>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</si>
  <si>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</si>
  <si>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</si>
  <si>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</si>
  <si>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</si>
  <si>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</si>
  <si>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</si>
  <si>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</si>
  <si>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</si>
  <si>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</si>
  <si>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</si>
  <si>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</si>
  <si>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</si>
  <si>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</si>
  <si>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</si>
  <si>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</si>
  <si>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</si>
  <si>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</si>
  <si>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</si>
  <si>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</si>
  <si>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</si>
  <si>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</si>
  <si>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</si>
  <si>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</si>
  <si>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</si>
  <si>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</si>
  <si>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</si>
  <si>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</si>
  <si>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</si>
  <si>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</si>
  <si>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</si>
  <si>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</si>
  <si>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</si>
  <si>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</si>
  <si>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</si>
  <si>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</si>
  <si>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</si>
  <si>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</si>
  <si>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</si>
  <si>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</si>
  <si>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</si>
  <si>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</si>
  <si>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</si>
  <si>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</si>
  <si>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</si>
  <si>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</si>
  <si>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</si>
  <si>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</si>
  <si>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</si>
  <si>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</si>
  <si>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</si>
  <si>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</si>
  <si>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</si>
  <si>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</si>
  <si>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</si>
  <si>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</si>
  <si>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</si>
  <si>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</si>
  <si>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</si>
  <si>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</si>
  <si>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</si>
  <si>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</si>
  <si>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</si>
  <si>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</si>
  <si>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</si>
  <si>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</si>
  <si>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</si>
  <si>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</si>
  <si>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</si>
  <si>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</si>
  <si>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</si>
  <si>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</si>
  <si>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</si>
  <si>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</si>
  <si>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</si>
  <si>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</si>
  <si>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</si>
  <si>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</si>
  <si>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</si>
  <si>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</si>
  <si>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</si>
  <si>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</si>
  <si>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</si>
  <si>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</si>
  <si>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</si>
  <si>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</si>
  <si>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</si>
  <si>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</si>
  <si>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</si>
  <si>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</si>
  <si>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</si>
  <si>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</si>
  <si>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</si>
  <si>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</si>
  <si>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</si>
  <si>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</si>
  <si>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</si>
  <si>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</si>
  <si>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</si>
  <si>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</si>
  <si>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</si>
  <si>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</si>
  <si>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</si>
  <si>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</si>
  <si>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</si>
  <si>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</si>
  <si>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</si>
  <si>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</si>
  <si>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</si>
  <si>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</si>
  <si>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</si>
  <si>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</si>
  <si>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</si>
  <si>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</si>
  <si>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</si>
  <si>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</si>
  <si>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</si>
  <si>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</si>
  <si>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</si>
  <si>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</si>
  <si>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</si>
  <si>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</si>
  <si>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</si>
  <si>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</si>
  <si>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</si>
  <si>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</si>
  <si>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</si>
  <si>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</si>
  <si>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</si>
  <si>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</si>
  <si>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</si>
  <si>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</si>
  <si>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</si>
  <si>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</si>
  <si>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</si>
  <si>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</si>
  <si>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</si>
  <si>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</si>
  <si>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</si>
  <si>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</si>
  <si>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</si>
  <si>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</si>
  <si>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</si>
  <si>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</si>
  <si>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</si>
  <si>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</si>
  <si>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</si>
  <si>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</si>
  <si>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</si>
  <si>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</si>
  <si>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</si>
  <si>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</si>
  <si>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</si>
  <si>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</si>
  <si>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</si>
  <si>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</si>
  <si>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</si>
  <si>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</si>
  <si>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</si>
  <si>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</si>
  <si>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</si>
  <si>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</si>
  <si>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</si>
  <si>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</si>
  <si>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</si>
  <si>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</si>
  <si>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</si>
  <si>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</si>
  <si>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</si>
  <si>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</si>
  <si>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</si>
  <si>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</si>
  <si>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</si>
  <si>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</si>
  <si>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</si>
  <si>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</si>
  <si>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</si>
  <si>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</si>
  <si>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</si>
  <si>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</si>
  <si>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</si>
  <si>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</si>
  <si>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</si>
  <si>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</si>
  <si>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</si>
  <si>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</si>
  <si>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</si>
  <si>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</si>
  <si>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</si>
  <si>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</si>
  <si>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</si>
  <si>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</si>
  <si>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</si>
  <si>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</si>
  <si>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</si>
  <si>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</si>
  <si>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</si>
  <si>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</si>
  <si>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</si>
  <si>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</si>
  <si>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</si>
  <si>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</si>
  <si>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</si>
  <si>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</si>
  <si>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</si>
  <si>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</si>
  <si>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</si>
  <si>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</si>
  <si>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</si>
  <si>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</si>
  <si>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</si>
  <si>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</si>
  <si>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</si>
  <si>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</si>
  <si>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</si>
  <si>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</si>
  <si>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</si>
  <si>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</si>
  <si>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</si>
  <si>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</si>
  <si>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</si>
  <si>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</si>
  <si>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</si>
  <si>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</si>
  <si>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</si>
  <si>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</si>
  <si>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</si>
  <si>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</si>
  <si>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</si>
  <si>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</si>
  <si>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</si>
  <si>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</si>
  <si>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</si>
  <si>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</si>
  <si>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</si>
  <si>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</si>
  <si>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</si>
  <si>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</si>
  <si>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</si>
  <si>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</si>
  <si>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</si>
  <si>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</si>
  <si>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</si>
  <si>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</si>
  <si>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</si>
  <si>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</si>
  <si>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</si>
  <si>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</si>
  <si>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</si>
  <si>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</si>
  <si>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</si>
  <si>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</si>
  <si>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</si>
  <si>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</si>
  <si>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</si>
  <si>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</si>
  <si>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</si>
  <si>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</si>
  <si>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</si>
  <si>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</si>
  <si>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</si>
  <si>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</si>
  <si>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</si>
  <si>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</si>
  <si>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</si>
  <si>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</si>
  <si>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</si>
  <si>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</si>
  <si>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</si>
  <si>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</si>
  <si>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</si>
  <si>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</si>
  <si>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</si>
  <si>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</si>
  <si>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</si>
  <si>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</si>
  <si>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</si>
  <si>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</si>
  <si>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</si>
  <si>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</si>
  <si>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</si>
  <si>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</si>
  <si>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</si>
  <si>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</si>
  <si>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</si>
  <si>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</si>
  <si>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</si>
  <si>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</si>
  <si>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</si>
  <si>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</si>
  <si>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</si>
  <si>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</si>
  <si>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</si>
  <si>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</si>
  <si>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</si>
  <si>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</si>
  <si>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</si>
  <si>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</si>
  <si>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</si>
  <si>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</si>
  <si>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</si>
  <si>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</si>
  <si>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</si>
  <si>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</si>
  <si>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</si>
  <si>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</si>
  <si>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</si>
  <si>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</si>
  <si>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</si>
  <si>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</si>
  <si>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</si>
  <si>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</si>
  <si>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</si>
  <si>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</si>
  <si>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</si>
  <si>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</si>
  <si>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</si>
  <si>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</si>
  <si>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</si>
  <si>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</si>
  <si>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</si>
  <si>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</si>
  <si>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</si>
  <si>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</si>
  <si>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</si>
  <si>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</si>
  <si>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</si>
  <si>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</si>
  <si>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</si>
  <si>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</si>
  <si>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</si>
  <si>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</si>
  <si>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</si>
  <si>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</si>
  <si>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</si>
  <si>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</si>
  <si>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</si>
  <si>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</si>
  <si>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</si>
  <si>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</si>
  <si>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</si>
  <si>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</si>
  <si>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</si>
  <si>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</si>
  <si>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</si>
  <si>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</si>
  <si>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</si>
  <si>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</si>
  <si>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</si>
  <si>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</si>
  <si>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</si>
  <si>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</si>
  <si>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</si>
  <si>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</si>
  <si>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</si>
  <si>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</si>
  <si>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</si>
  <si>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</si>
  <si>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</si>
  <si>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</si>
  <si>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</si>
  <si>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</si>
  <si>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</si>
  <si>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</si>
  <si>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</si>
  <si>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</si>
  <si>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</si>
  <si>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</si>
  <si>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</si>
  <si>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</si>
  <si>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</si>
  <si>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</si>
  <si>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</si>
  <si>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</si>
  <si>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</si>
  <si>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</si>
  <si>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</si>
  <si>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</si>
  <si>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</si>
  <si>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</si>
  <si>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</si>
  <si>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</si>
  <si>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</si>
  <si>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</si>
  <si>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</si>
  <si>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</si>
  <si>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</si>
  <si>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</si>
  <si>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</si>
  <si>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</si>
  <si>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</si>
  <si>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</si>
  <si>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</si>
  <si>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</si>
  <si>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</si>
  <si>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</si>
  <si>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</si>
  <si>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</si>
  <si>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</si>
  <si>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</si>
  <si>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</si>
  <si>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</si>
  <si>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</si>
  <si>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</si>
  <si>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</si>
  <si>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</si>
  <si>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</si>
  <si>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</si>
  <si>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</si>
  <si>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</si>
  <si>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</si>
  <si>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</si>
  <si>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</si>
  <si>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</si>
  <si>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</si>
  <si>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</si>
  <si>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</si>
  <si>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</si>
  <si>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</si>
  <si>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</si>
  <si>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</si>
  <si>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</si>
  <si>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</si>
  <si>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</si>
  <si>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</si>
  <si>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</si>
  <si>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</si>
  <si>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</si>
  <si>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</si>
  <si>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</si>
  <si>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</si>
  <si>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</si>
  <si>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</si>
  <si>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</si>
  <si>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</si>
  <si>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</si>
  <si>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</si>
  <si>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</si>
  <si>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</si>
  <si>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</si>
  <si>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</si>
  <si>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</si>
  <si>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</si>
  <si>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</si>
  <si>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</si>
  <si>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</si>
  <si>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</si>
  <si>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</si>
  <si>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</si>
  <si>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</si>
  <si>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</si>
  <si>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</si>
  <si>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</si>
  <si>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</si>
  <si>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</si>
  <si>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</si>
  <si>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</si>
  <si>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</si>
  <si>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</si>
  <si>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</si>
  <si>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</si>
  <si>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</si>
  <si>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</si>
  <si>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</si>
  <si>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</si>
  <si>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</si>
  <si>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</si>
  <si>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</si>
  <si>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</si>
  <si>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</si>
  <si>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</si>
  <si>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</si>
  <si>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</si>
  <si>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</si>
  <si>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</si>
  <si>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</si>
  <si>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</si>
  <si>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</si>
  <si>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</si>
  <si>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</si>
  <si>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</si>
  <si>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</si>
  <si>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</si>
  <si>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</si>
  <si>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</si>
  <si>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</si>
  <si>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</si>
  <si>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</si>
  <si>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</si>
  <si>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</si>
  <si>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</si>
  <si>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</si>
  <si>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</si>
  <si>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</si>
  <si>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</si>
  <si>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</si>
  <si>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</si>
  <si>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</si>
  <si>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</si>
  <si>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</si>
  <si>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</si>
  <si>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</si>
  <si>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</si>
  <si>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</si>
  <si>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</si>
  <si>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</si>
  <si>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</si>
  <si>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</si>
  <si>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</si>
  <si>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</si>
  <si>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</si>
  <si>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</si>
  <si>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</si>
  <si>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</si>
  <si>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</si>
  <si>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</si>
  <si>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</si>
  <si>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</si>
  <si>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</si>
  <si>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</si>
  <si>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</si>
  <si>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</si>
  <si>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</si>
  <si>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</si>
  <si>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</si>
  <si>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</si>
  <si>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</si>
  <si>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</si>
  <si>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</si>
  <si>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</si>
  <si>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</si>
  <si>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</si>
  <si>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</si>
  <si>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</si>
  <si>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</si>
  <si>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</si>
  <si>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</si>
  <si>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</si>
  <si>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</si>
  <si>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</si>
  <si>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</si>
  <si>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</si>
  <si>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</si>
  <si>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</si>
  <si>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</si>
  <si>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</si>
  <si>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</si>
  <si>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</si>
  <si>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</si>
  <si>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</si>
  <si>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</si>
  <si>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</si>
  <si>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</si>
  <si>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</si>
  <si>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</si>
  <si>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</si>
  <si>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</si>
  <si>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</si>
  <si>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</si>
  <si>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</si>
  <si>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</si>
  <si>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</si>
  <si>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</si>
  <si>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</si>
  <si>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</si>
  <si>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</si>
  <si>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</si>
  <si>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</si>
  <si>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</si>
  <si>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</si>
  <si>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</si>
  <si>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</si>
  <si>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</si>
  <si>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</si>
  <si>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</si>
  <si>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</si>
  <si>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</si>
  <si>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</si>
  <si>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</si>
  <si>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</si>
  <si>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</si>
  <si>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</si>
  <si>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</si>
  <si>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</si>
  <si>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</si>
  <si>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</si>
  <si>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</si>
  <si>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</si>
  <si>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</si>
  <si>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</si>
  <si>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</si>
  <si>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</si>
  <si>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</si>
  <si>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</si>
  <si>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</si>
  <si>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</si>
  <si>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</si>
  <si>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</si>
  <si>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</si>
  <si>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</si>
  <si>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</si>
  <si>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</si>
  <si>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</si>
  <si>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</si>
  <si>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</si>
  <si>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</si>
  <si>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</si>
  <si>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</si>
  <si>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</si>
  <si>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</si>
  <si>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</si>
  <si>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</si>
  <si>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</si>
  <si>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</si>
  <si>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</si>
  <si>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</si>
  <si>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</si>
  <si>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</si>
  <si>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</si>
  <si>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</si>
  <si>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</si>
  <si>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</si>
  <si>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</si>
  <si>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</si>
  <si>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</si>
  <si>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</si>
  <si>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</si>
  <si>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</si>
  <si>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</si>
  <si>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</si>
  <si>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</si>
  <si>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</si>
  <si>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</si>
  <si>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</si>
  <si>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</si>
  <si>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</si>
  <si>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</si>
  <si>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</si>
  <si>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</si>
  <si>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</si>
  <si>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</si>
  <si>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</si>
  <si>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</si>
  <si>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</si>
  <si>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</si>
  <si>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</si>
  <si>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</si>
  <si>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</si>
  <si>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</si>
  <si>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</si>
  <si>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</si>
  <si>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</si>
  <si>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</si>
  <si>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</si>
  <si>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</si>
  <si>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</si>
  <si>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</si>
  <si>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</si>
  <si>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</si>
  <si>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</si>
  <si>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</si>
  <si>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</si>
  <si>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</si>
  <si>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</si>
  <si>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</si>
  <si>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</si>
  <si>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</si>
  <si>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</si>
  <si>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</si>
  <si>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</si>
  <si>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</si>
  <si>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</si>
  <si>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</si>
  <si>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</si>
  <si>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</si>
  <si>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</si>
  <si>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</si>
  <si>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</si>
  <si>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</si>
  <si>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</si>
  <si>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</si>
  <si>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</si>
  <si>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</si>
  <si>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</si>
  <si>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</si>
  <si>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</si>
  <si>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</si>
  <si>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</si>
  <si>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</si>
  <si>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</si>
  <si>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</si>
  <si>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</si>
  <si>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</si>
  <si>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</si>
  <si>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</si>
  <si>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</si>
  <si>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</si>
  <si>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</si>
  <si>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</si>
  <si>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</si>
  <si>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</si>
  <si>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</si>
  <si>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</si>
  <si>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</si>
  <si>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</si>
  <si>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</si>
  <si>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</si>
  <si>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</si>
  <si>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</si>
  <si>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</si>
  <si>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</si>
  <si>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</si>
  <si>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</si>
  <si>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</si>
  <si>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</si>
  <si>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</si>
  <si>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</si>
  <si>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</si>
  <si>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</si>
  <si>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</si>
  <si>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</si>
  <si>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</si>
  <si>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</si>
  <si>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</si>
  <si>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</si>
  <si>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</si>
  <si>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</si>
  <si>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</si>
  <si>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</si>
  <si>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</si>
  <si>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</si>
  <si>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</si>
  <si>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</si>
  <si>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</si>
  <si>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</si>
  <si>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</si>
  <si>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</si>
  <si>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</si>
  <si>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</si>
  <si>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</si>
  <si>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</si>
  <si>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</si>
  <si>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</si>
  <si>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</si>
  <si>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</si>
  <si>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</si>
  <si>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</si>
  <si>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</si>
  <si>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</si>
  <si>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</si>
  <si>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</si>
  <si>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</si>
  <si>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</si>
  <si>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</si>
  <si>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</si>
  <si>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</si>
  <si>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</si>
  <si>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</si>
  <si>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</si>
  <si>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</si>
  <si>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</si>
  <si>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</si>
  <si>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</si>
  <si>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</si>
  <si>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</si>
  <si>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</si>
  <si>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</si>
  <si>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</si>
  <si>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</si>
  <si>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</si>
  <si>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</si>
  <si>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</si>
  <si>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</si>
  <si>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</si>
  <si>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</si>
  <si>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</si>
  <si>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</si>
  <si>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</si>
  <si>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</si>
  <si>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</si>
  <si>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</si>
  <si>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</si>
  <si>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</si>
  <si>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</si>
  <si>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</si>
  <si>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</si>
  <si>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</si>
  <si>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</si>
  <si>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</si>
  <si>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</si>
  <si>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</si>
  <si>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</si>
  <si>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</si>
  <si>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</si>
  <si>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</si>
  <si>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</si>
  <si>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</si>
  <si>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</si>
  <si>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</si>
  <si>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</si>
  <si>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</si>
  <si>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</si>
  <si>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</si>
  <si>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</si>
  <si>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</si>
  <si>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</si>
  <si>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</si>
  <si>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</si>
  <si>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</si>
  <si>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</si>
  <si>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</si>
  <si>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</si>
  <si>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</si>
  <si>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</si>
  <si>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</si>
  <si>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</si>
  <si>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</si>
  <si>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</si>
  <si>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</si>
  <si>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</si>
  <si>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</si>
  <si>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</si>
  <si>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</si>
  <si>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</si>
  <si>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</si>
  <si>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</si>
  <si>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</si>
  <si>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</si>
  <si>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</si>
  <si>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</si>
  <si>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</si>
  <si>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</si>
  <si>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</si>
  <si>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</si>
  <si>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</si>
  <si>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</si>
  <si>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</si>
  <si>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</si>
  <si>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</si>
  <si>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</si>
  <si>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</si>
  <si>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</si>
  <si>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</si>
  <si>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</si>
  <si>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</si>
  <si>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</si>
  <si>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</si>
  <si>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</si>
  <si>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</si>
  <si>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</si>
  <si>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</si>
  <si>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</si>
  <si>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</si>
  <si>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</si>
  <si>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</si>
  <si>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</si>
  <si>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</si>
  <si>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</si>
  <si>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</si>
  <si>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</si>
  <si>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</si>
  <si>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</si>
  <si>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</si>
  <si>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</si>
  <si>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</si>
  <si>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</si>
  <si>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</si>
  <si>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</si>
  <si>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</si>
  <si>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</si>
  <si>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</si>
  <si>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</si>
  <si>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</si>
  <si>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</si>
  <si>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</si>
  <si>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</si>
  <si>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</si>
  <si>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</si>
  <si>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</si>
  <si>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</si>
  <si>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</si>
  <si>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</si>
  <si>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</si>
  <si>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</si>
  <si>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</si>
  <si>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</si>
  <si>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</si>
  <si>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</si>
  <si>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</si>
  <si>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</si>
  <si>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</si>
  <si>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</si>
  <si>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</si>
  <si>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</si>
  <si>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</si>
  <si>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</si>
  <si>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</si>
  <si>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</si>
  <si>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</si>
  <si>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</si>
  <si>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</si>
  <si>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</si>
  <si>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</si>
  <si>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</si>
  <si>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</si>
  <si>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</si>
  <si>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</si>
  <si>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</si>
  <si>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</si>
  <si>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</si>
  <si>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</si>
  <si>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</si>
  <si>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</si>
  <si>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</si>
  <si>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</si>
  <si>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</si>
  <si>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</si>
  <si>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</si>
  <si>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</si>
  <si>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</si>
  <si>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</si>
  <si>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</si>
  <si>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</si>
  <si>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</si>
  <si>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</si>
  <si>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</si>
  <si>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</si>
  <si>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</si>
  <si>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</si>
  <si>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</si>
  <si>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</si>
  <si>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</si>
  <si>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</si>
  <si>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</si>
  <si>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</si>
  <si>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</si>
  <si>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</si>
  <si>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</si>
  <si>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</si>
  <si>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</si>
  <si>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</si>
  <si>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</si>
  <si>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</si>
  <si>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</si>
  <si>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</si>
  <si>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</si>
  <si>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</si>
  <si>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</si>
  <si>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</si>
  <si>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</si>
  <si>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</si>
  <si>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</si>
  <si>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</si>
  <si>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</si>
  <si>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</si>
  <si>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</si>
  <si>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</si>
  <si>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</si>
  <si>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</si>
  <si>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</si>
  <si>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</si>
  <si>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</si>
  <si>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</si>
  <si>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</si>
  <si>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</si>
  <si>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</si>
  <si>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</si>
  <si>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</si>
  <si>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</si>
  <si>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</si>
  <si>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</si>
  <si>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</si>
  <si>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</si>
  <si>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</si>
  <si>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</si>
  <si>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</si>
  <si>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</si>
  <si>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</si>
  <si>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</si>
  <si>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</si>
  <si>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</si>
  <si>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</si>
  <si>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</si>
  <si>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</si>
  <si>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</si>
  <si>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</si>
  <si>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</si>
  <si>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</si>
  <si>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</si>
  <si>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</si>
  <si>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</si>
  <si>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</si>
  <si>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</si>
  <si>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</si>
  <si>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</si>
  <si>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</si>
  <si>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</si>
  <si>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</si>
  <si>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</si>
  <si>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</si>
  <si>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</si>
  <si>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</si>
  <si>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</si>
  <si>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</si>
  <si>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</si>
  <si>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</si>
  <si>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</si>
  <si>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</si>
  <si>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</si>
  <si>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</si>
  <si>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</si>
  <si>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</si>
  <si>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</si>
  <si>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</si>
  <si>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</si>
  <si>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</si>
  <si>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</si>
  <si>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</si>
  <si>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</si>
  <si>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</si>
  <si>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</si>
  <si>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</si>
  <si>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</si>
  <si>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</si>
  <si>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</si>
  <si>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</si>
  <si>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</si>
  <si>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</si>
  <si>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</si>
  <si>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</si>
  <si>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</si>
  <si>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</si>
  <si>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</si>
  <si>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</si>
  <si>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</si>
  <si>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</si>
  <si>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</si>
  <si>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</si>
  <si>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</si>
  <si>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</si>
  <si>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</si>
  <si>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</si>
  <si>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</si>
  <si>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</si>
  <si>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</si>
  <si>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</si>
  <si>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</si>
  <si>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</si>
  <si>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</si>
  <si>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</si>
  <si>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</si>
  <si>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</si>
  <si>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</si>
  <si>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</si>
  <si>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</si>
  <si>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</si>
  <si>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</si>
  <si>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</si>
  <si>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</si>
  <si>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</si>
  <si>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</si>
  <si>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</si>
  <si>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</si>
  <si>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</si>
  <si>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</si>
  <si>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</si>
  <si>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</si>
  <si>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</si>
  <si>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</si>
  <si>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</si>
  <si>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</si>
  <si>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</si>
  <si>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</si>
  <si>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</si>
  <si>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</si>
  <si>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</si>
  <si>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</si>
  <si>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</si>
  <si>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</si>
  <si>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</si>
  <si>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</si>
  <si>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</si>
  <si>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</si>
  <si>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</si>
  <si>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</si>
  <si>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</si>
  <si>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</si>
  <si>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</si>
  <si>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</si>
  <si>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</si>
  <si>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</si>
  <si>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</si>
  <si>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</si>
  <si>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</si>
  <si>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</si>
  <si>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</si>
  <si>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</si>
  <si>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</si>
  <si>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</si>
  <si>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</si>
  <si>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</si>
  <si>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</si>
  <si>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</si>
  <si>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</si>
  <si>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</si>
  <si>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</si>
  <si>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</si>
  <si>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</si>
  <si>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</si>
  <si>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</si>
  <si>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</si>
  <si>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</si>
  <si>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</si>
  <si>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</si>
  <si>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</si>
  <si>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</si>
  <si>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</si>
  <si>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</si>
  <si>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</si>
  <si>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</si>
  <si>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</si>
  <si>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</si>
  <si>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</si>
  <si>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</si>
  <si>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</si>
  <si>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</si>
  <si>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</si>
  <si>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</si>
  <si>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</si>
  <si>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</si>
  <si>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</si>
  <si>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</si>
  <si>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</si>
  <si>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</si>
  <si>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</si>
  <si>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</si>
  <si>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</si>
  <si>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</si>
  <si>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</si>
  <si>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</si>
  <si>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</si>
  <si>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</si>
  <si>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</si>
  <si>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</si>
  <si>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</si>
  <si>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</si>
  <si>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</si>
  <si>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</si>
  <si>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</si>
  <si>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</si>
  <si>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</si>
  <si>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</si>
  <si>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</si>
  <si>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</si>
  <si>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</si>
  <si>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</si>
  <si>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</si>
  <si>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</si>
  <si>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</si>
  <si>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</si>
  <si>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</si>
  <si>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</si>
  <si>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</si>
  <si>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</si>
  <si>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</si>
  <si>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</si>
  <si>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</si>
  <si>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</si>
  <si>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</si>
  <si>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</si>
  <si>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</si>
  <si>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</si>
  <si>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</si>
  <si>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</si>
  <si>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</si>
  <si>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</si>
  <si>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</si>
  <si>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</si>
  <si>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</si>
  <si>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</si>
  <si>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</si>
  <si>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</si>
  <si>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</si>
  <si>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</si>
  <si>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</si>
  <si>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</si>
  <si>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</si>
  <si>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</si>
  <si>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</si>
  <si>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</si>
  <si>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</si>
  <si>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</si>
  <si>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</si>
  <si>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</si>
  <si>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</si>
  <si>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</si>
  <si>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</si>
  <si>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</si>
  <si>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</si>
  <si>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</si>
  <si>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</si>
  <si>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</si>
  <si>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</si>
  <si>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</si>
  <si>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</si>
  <si>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</si>
  <si>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</si>
  <si>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</si>
  <si>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</si>
  <si>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</si>
  <si>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</si>
  <si>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</si>
  <si>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</si>
  <si>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</si>
  <si>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</si>
  <si>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</si>
  <si>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</si>
  <si>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</si>
  <si>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</si>
  <si>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</si>
  <si>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</si>
  <si>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</si>
  <si>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</si>
  <si>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</si>
  <si>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</si>
  <si>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</si>
  <si>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</si>
  <si>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</si>
  <si>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</si>
  <si>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</si>
  <si>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</si>
  <si>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</si>
  <si>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</si>
  <si>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</si>
  <si>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</si>
  <si>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</si>
  <si>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</si>
  <si>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</si>
  <si>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</si>
  <si>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</si>
  <si>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</si>
  <si>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</si>
  <si>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</si>
  <si>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</si>
  <si>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</si>
  <si>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</si>
  <si>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</si>
  <si>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</si>
  <si>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</si>
  <si>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</si>
  <si>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</si>
  <si>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</si>
  <si>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</si>
  <si>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</si>
  <si>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</si>
  <si>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</si>
  <si>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</si>
  <si>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</si>
  <si>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</si>
  <si>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</si>
  <si>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</si>
  <si>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</si>
  <si>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</si>
  <si>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</si>
  <si>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</si>
  <si>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</si>
  <si>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</si>
  <si>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</si>
  <si>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</si>
  <si>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</si>
  <si>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</si>
  <si>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</si>
  <si>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</si>
  <si>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</si>
  <si>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</si>
  <si>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</si>
  <si>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</si>
  <si>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</si>
  <si>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</si>
  <si>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</si>
  <si>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</si>
  <si>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</si>
  <si>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</si>
  <si>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</si>
  <si>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</si>
  <si>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</si>
  <si>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</si>
  <si>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</si>
  <si>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</si>
  <si>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</si>
  <si>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</si>
  <si>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</si>
  <si>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</si>
  <si>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</si>
  <si>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</si>
  <si>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</si>
  <si>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</si>
  <si>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</si>
  <si>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</si>
  <si>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</si>
  <si>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</si>
  <si>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</si>
  <si>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</si>
  <si>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</si>
  <si>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</si>
  <si>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</si>
  <si>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</si>
  <si>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</si>
  <si>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</si>
  <si>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</si>
  <si>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</si>
  <si>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</si>
  <si>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</si>
  <si>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</si>
  <si>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</si>
  <si>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</si>
  <si>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</si>
  <si>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</si>
  <si>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</si>
  <si>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</si>
  <si>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</si>
  <si>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</si>
  <si>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</si>
  <si>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</si>
  <si>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</si>
  <si>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</si>
  <si>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</si>
  <si>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</si>
  <si>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</si>
  <si>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</si>
  <si>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</si>
  <si>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</si>
  <si>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</si>
  <si>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</si>
  <si>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</si>
  <si>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</si>
  <si>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</si>
  <si>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</si>
  <si>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</si>
  <si>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</si>
  <si>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</si>
  <si>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</si>
  <si>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</si>
  <si>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</si>
  <si>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</si>
  <si>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</si>
  <si>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</si>
  <si>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</si>
  <si>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</si>
  <si>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</si>
  <si>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</si>
  <si>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</si>
  <si>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</si>
  <si>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</si>
  <si>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</si>
  <si>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</si>
  <si>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</si>
  <si>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</si>
  <si>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</si>
  <si>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</si>
  <si>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</si>
  <si>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</si>
  <si>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</si>
  <si>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</si>
  <si>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</si>
  <si>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</si>
  <si>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</si>
  <si>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</si>
  <si>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</si>
  <si>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</si>
  <si>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</si>
  <si>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</si>
  <si>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</si>
  <si>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</si>
  <si>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</si>
  <si>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</si>
  <si>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</si>
  <si>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</si>
  <si>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</si>
  <si>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</si>
  <si>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</si>
  <si>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</si>
  <si>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</si>
  <si>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</si>
  <si>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</si>
  <si>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</si>
  <si>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</si>
  <si>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</si>
  <si>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</si>
  <si>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</si>
  <si>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</si>
  <si>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</si>
  <si>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</si>
  <si>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</si>
  <si>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</si>
  <si>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</si>
  <si>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</si>
  <si>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</si>
  <si>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</si>
  <si>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</si>
  <si>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</si>
  <si>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</si>
  <si>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</si>
  <si>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</si>
  <si>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</si>
  <si>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</si>
  <si>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</si>
  <si>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</si>
  <si>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</si>
  <si>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</si>
  <si>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</si>
  <si>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</si>
  <si>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</si>
  <si>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</si>
  <si>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</si>
  <si>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</si>
  <si>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</si>
  <si>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</si>
  <si>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</si>
  <si>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</si>
  <si>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</si>
  <si>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</si>
  <si>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</si>
  <si>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</si>
  <si>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</si>
  <si>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</si>
  <si>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</si>
  <si>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</si>
  <si>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</si>
  <si>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</si>
  <si>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</si>
  <si>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</si>
  <si>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</si>
  <si>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</si>
  <si>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</si>
  <si>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</si>
  <si>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</si>
  <si>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</si>
  <si>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</si>
  <si>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</si>
  <si>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</si>
  <si>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</si>
  <si>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</si>
  <si>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</si>
  <si>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</si>
  <si>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</si>
  <si>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</si>
  <si>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</si>
  <si>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</si>
  <si>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</si>
  <si>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</si>
  <si>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</si>
  <si>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</si>
  <si>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</si>
  <si>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</si>
  <si>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</si>
  <si>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</si>
  <si>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</si>
  <si>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</si>
  <si>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</si>
  <si>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</si>
  <si>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</si>
  <si>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</si>
  <si>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</si>
  <si>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</si>
  <si>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</si>
  <si>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</si>
  <si>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</si>
  <si>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</si>
  <si>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</si>
  <si>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</si>
  <si>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</si>
  <si>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</si>
  <si>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</si>
  <si>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</si>
  <si>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</si>
  <si>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</si>
  <si>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</si>
  <si>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</si>
  <si>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</si>
  <si>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</si>
  <si>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</si>
  <si>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</si>
  <si>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</si>
  <si>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</si>
  <si>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</si>
  <si>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</si>
  <si>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</si>
  <si>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</si>
  <si>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</si>
  <si>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</si>
  <si>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</si>
  <si>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</si>
  <si>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</si>
  <si>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</si>
  <si>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</si>
  <si>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</si>
  <si>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</si>
  <si>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</si>
  <si>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</si>
  <si>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</si>
  <si>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</si>
  <si>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</si>
  <si>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</si>
  <si>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</si>
  <si>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</si>
  <si>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</si>
  <si>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</si>
  <si>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</si>
  <si>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</si>
  <si>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</si>
  <si>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</si>
  <si>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</si>
  <si>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</si>
  <si>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</si>
  <si>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</si>
  <si>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</si>
  <si>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</si>
  <si>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</si>
  <si>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</si>
  <si>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</si>
  <si>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</si>
  <si>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</si>
  <si>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</si>
  <si>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</si>
  <si>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</si>
  <si>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</si>
  <si>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</si>
  <si>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</si>
  <si>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</si>
  <si>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</si>
  <si>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</si>
  <si>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</si>
  <si>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</si>
  <si>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</si>
  <si>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</si>
  <si>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</si>
  <si>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</si>
  <si>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</si>
  <si>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</si>
  <si>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</si>
  <si>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</si>
  <si>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</si>
  <si>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</si>
  <si>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</si>
  <si>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</si>
  <si>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</si>
  <si>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</si>
  <si>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</si>
  <si>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</si>
  <si>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</si>
  <si>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</si>
  <si>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</si>
  <si>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</si>
  <si>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</si>
  <si>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</si>
  <si>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</si>
  <si>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</si>
  <si>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</si>
  <si>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</si>
  <si>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</si>
  <si>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</si>
  <si>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</si>
  <si>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</si>
  <si>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</si>
  <si>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</si>
  <si>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</si>
  <si>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</si>
  <si>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</si>
  <si>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</si>
  <si>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</si>
  <si>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</si>
  <si>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</si>
  <si>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</si>
  <si>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</si>
  <si>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</si>
  <si>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</si>
  <si>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</si>
  <si>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</si>
  <si>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</si>
  <si>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</si>
  <si>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</si>
  <si>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</si>
  <si>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</si>
  <si>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</si>
  <si>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</si>
  <si>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</si>
  <si>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</si>
  <si>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</si>
  <si>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</si>
  <si>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</si>
  <si>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</si>
  <si>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</si>
  <si>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</si>
  <si>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</si>
  <si>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</si>
  <si>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</si>
  <si>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</si>
  <si>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</si>
  <si>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</si>
  <si>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</si>
  <si>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</si>
  <si>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</si>
  <si>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</si>
  <si>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</si>
  <si>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</si>
  <si>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</si>
  <si>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</si>
  <si>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</si>
  <si>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</si>
  <si>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</si>
  <si>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</si>
  <si>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</si>
  <si>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</si>
  <si>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</si>
  <si>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</si>
  <si>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</si>
  <si>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</si>
  <si>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</si>
  <si>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</si>
  <si>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</si>
  <si>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</si>
  <si>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</si>
  <si>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</si>
  <si>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</si>
  <si>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</si>
  <si>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</si>
  <si>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</si>
  <si>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</si>
  <si>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</si>
  <si>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</si>
  <si>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</si>
  <si>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</si>
  <si>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</si>
  <si>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</si>
  <si>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</si>
  <si>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</si>
  <si>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</si>
  <si>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</si>
  <si>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</si>
  <si>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</si>
  <si>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</si>
  <si>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</si>
  <si>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</si>
  <si>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</si>
  <si>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</si>
  <si>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</si>
  <si>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</si>
  <si>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</si>
  <si>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</si>
  <si>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</si>
  <si>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</si>
  <si>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</si>
  <si>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</si>
  <si>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</si>
  <si>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</si>
  <si>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</si>
  <si>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</si>
  <si>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</si>
  <si>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</si>
  <si>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</si>
  <si>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</si>
  <si>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</si>
  <si>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</si>
  <si>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</si>
  <si>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</si>
  <si>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</si>
  <si>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</si>
  <si>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</si>
  <si>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</si>
  <si>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</si>
  <si>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</si>
  <si>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</si>
  <si>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</si>
  <si>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</si>
  <si>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</si>
  <si>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</si>
  <si>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</si>
  <si>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</si>
  <si>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</si>
  <si>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</si>
  <si>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</si>
  <si>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</si>
  <si>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</si>
  <si>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</si>
  <si>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</si>
  <si>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</si>
  <si>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</si>
  <si>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</si>
  <si>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</si>
  <si>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</si>
  <si>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</si>
  <si>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</si>
  <si>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</si>
  <si>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</si>
  <si>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</si>
  <si>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</si>
  <si>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</si>
  <si>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</si>
  <si>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</si>
  <si>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</si>
  <si>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</si>
  <si>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</si>
  <si>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</si>
  <si>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</si>
  <si>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</si>
  <si>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</si>
  <si>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</si>
  <si>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</si>
  <si>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</si>
  <si>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</si>
  <si>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</si>
  <si>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</si>
  <si>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</si>
  <si>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</si>
  <si>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</si>
  <si>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</si>
  <si>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</si>
  <si>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</si>
  <si>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</si>
  <si>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</si>
  <si>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</si>
  <si>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</si>
  <si>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</si>
  <si>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</si>
  <si>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</si>
  <si>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</si>
  <si>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</si>
  <si>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</si>
  <si>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</si>
  <si>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</si>
  <si>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</si>
  <si>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</si>
  <si>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</si>
  <si>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</si>
  <si>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</si>
  <si>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</si>
  <si>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</si>
  <si>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</si>
  <si>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</si>
  <si>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</si>
  <si>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</si>
  <si>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</si>
  <si>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</si>
  <si>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</si>
  <si>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</si>
  <si>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</si>
  <si>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</si>
  <si>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</si>
  <si>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</si>
  <si>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</si>
  <si>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</si>
  <si>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</si>
  <si>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</si>
  <si>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</si>
  <si>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</si>
  <si>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</si>
  <si>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</si>
  <si>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</si>
  <si>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</si>
  <si>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</si>
  <si>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</si>
  <si>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</si>
  <si>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</si>
  <si>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</si>
  <si>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</si>
  <si>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</si>
  <si>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</si>
  <si>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</si>
  <si>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</si>
  <si>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</si>
  <si>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</si>
  <si>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</si>
  <si>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</si>
  <si>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</si>
  <si>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</si>
  <si>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</si>
  <si>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</si>
  <si>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</si>
  <si>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</si>
  <si>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</si>
  <si>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</si>
  <si>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</si>
  <si>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</si>
  <si>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</si>
  <si>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</si>
  <si>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</si>
  <si>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</si>
  <si>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</si>
  <si>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</si>
  <si>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</si>
  <si>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</si>
  <si>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</si>
  <si>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</si>
  <si>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</si>
  <si>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</si>
  <si>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</si>
  <si>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</si>
  <si>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</si>
  <si>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</si>
  <si>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</si>
  <si>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</si>
  <si>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</si>
  <si>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</si>
  <si>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</si>
  <si>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</si>
  <si>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</si>
  <si>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</si>
  <si>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</si>
  <si>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</si>
  <si>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</si>
  <si>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</si>
  <si>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</si>
  <si>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</si>
  <si>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</si>
  <si>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</si>
  <si>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</si>
  <si>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</si>
  <si>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</si>
  <si>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</si>
  <si>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</si>
  <si>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</si>
  <si>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</si>
  <si>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</si>
  <si>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</si>
  <si>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</si>
  <si>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</si>
  <si>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</si>
  <si>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</si>
  <si>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</si>
  <si>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</si>
  <si>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</si>
  <si>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</si>
  <si>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</si>
  <si>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</si>
  <si>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</si>
  <si>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</si>
  <si>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</si>
  <si>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</si>
  <si>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</si>
  <si>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</si>
  <si>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</si>
  <si>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</si>
  <si>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</si>
  <si>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</si>
  <si>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</si>
  <si>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</si>
  <si>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</si>
  <si>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</si>
  <si>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</si>
  <si>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</si>
  <si>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</si>
  <si>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</si>
  <si>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</si>
  <si>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</si>
  <si>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</si>
  <si>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</si>
  <si>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</si>
  <si>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</si>
  <si>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</si>
  <si>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</si>
  <si>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</si>
  <si>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</si>
  <si>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</si>
  <si>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</si>
  <si>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</si>
  <si>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</si>
  <si>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</si>
  <si>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</si>
  <si>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</si>
  <si>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</si>
  <si>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</si>
  <si>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</si>
  <si>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</si>
  <si>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</si>
  <si>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</si>
  <si>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</si>
  <si>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</si>
  <si>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</si>
  <si>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</si>
  <si>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</si>
  <si>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</si>
  <si>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</si>
  <si>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</si>
  <si>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</si>
  <si>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</si>
  <si>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</si>
  <si>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</si>
  <si>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</si>
  <si>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</si>
  <si>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</si>
  <si>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</si>
  <si>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</si>
  <si>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</si>
  <si>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</si>
  <si>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</si>
  <si>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</si>
  <si>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</si>
  <si>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</si>
  <si>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</si>
  <si>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</si>
  <si>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</si>
  <si>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</si>
  <si>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</si>
  <si>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</si>
  <si>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</si>
  <si>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</si>
  <si>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</si>
  <si>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</si>
  <si>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</si>
  <si>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</si>
  <si>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</si>
  <si>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</si>
  <si>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</si>
  <si>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</si>
  <si>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</si>
  <si>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</si>
  <si>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</si>
  <si>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</si>
  <si>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</si>
  <si>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</si>
  <si>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</si>
  <si>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</si>
  <si>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</si>
  <si>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</si>
  <si>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</si>
  <si>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</si>
  <si>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</si>
  <si>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</si>
  <si>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</si>
  <si>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</si>
  <si>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</si>
  <si>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</si>
  <si>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</si>
  <si>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</si>
  <si>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</si>
  <si>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</si>
  <si>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</si>
  <si>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</si>
  <si>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</si>
  <si>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</si>
  <si>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</si>
  <si>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</si>
  <si>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</si>
  <si>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</si>
  <si>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</si>
  <si>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</si>
  <si>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</si>
  <si>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</si>
  <si>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</si>
  <si>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</si>
  <si>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</si>
  <si>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</si>
  <si>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</si>
  <si>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</si>
  <si>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</si>
  <si>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</si>
  <si>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</si>
  <si>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</si>
  <si>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</si>
  <si>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</si>
  <si>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</si>
  <si>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</si>
  <si>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</si>
  <si>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</si>
  <si>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</si>
  <si>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</si>
  <si>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</si>
  <si>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</si>
  <si>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</si>
  <si>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</si>
  <si>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</si>
  <si>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</si>
  <si>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</si>
  <si>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</si>
  <si>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</si>
  <si>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</si>
  <si>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</si>
  <si>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</si>
  <si>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</si>
  <si>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</si>
  <si>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</si>
  <si>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</si>
  <si>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</si>
  <si>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</si>
  <si>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</si>
  <si>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</si>
  <si>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</si>
  <si>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</si>
  <si>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</si>
  <si>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</si>
  <si>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</si>
  <si>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</si>
  <si>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</si>
  <si>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</si>
  <si>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</si>
  <si>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</si>
  <si>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</si>
  <si>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</si>
  <si>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</si>
  <si>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</si>
  <si>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</si>
  <si>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</si>
  <si>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</si>
  <si>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</si>
  <si>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</si>
  <si>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</si>
  <si>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</si>
  <si>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</si>
  <si>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</si>
  <si>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</si>
  <si>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</si>
  <si>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</si>
  <si>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</si>
  <si>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</si>
  <si>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</si>
  <si>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</si>
  <si>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</si>
  <si>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</si>
  <si>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</si>
  <si>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</si>
  <si>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</si>
  <si>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</si>
  <si>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</si>
  <si>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</si>
  <si>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</si>
  <si>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</si>
  <si>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</si>
  <si>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</si>
  <si>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</si>
  <si>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</si>
  <si>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</si>
  <si>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</si>
  <si>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</si>
  <si>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</si>
  <si>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</si>
  <si>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</si>
  <si>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</si>
  <si>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</si>
  <si>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</si>
  <si>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</si>
  <si>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</si>
  <si>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</si>
  <si>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</si>
  <si>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</si>
  <si>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</si>
  <si>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</si>
  <si>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</si>
  <si>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</si>
  <si>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</si>
  <si>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</si>
  <si>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</si>
  <si>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</si>
  <si>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</si>
  <si>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</si>
  <si>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</si>
  <si>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</si>
  <si>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</si>
  <si>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</si>
  <si>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</si>
  <si>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</si>
  <si>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</si>
  <si>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</si>
  <si>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</si>
  <si>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</si>
  <si>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</si>
  <si>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</si>
  <si>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</si>
  <si>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</si>
  <si>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</si>
  <si>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</si>
  <si>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</si>
  <si>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</si>
  <si>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</si>
  <si>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</si>
  <si>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</si>
  <si>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</si>
  <si>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</si>
  <si>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</si>
  <si>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</si>
  <si>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</si>
  <si>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</si>
  <si>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</si>
  <si>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</si>
  <si>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</si>
  <si>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</si>
  <si>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</si>
  <si>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</si>
  <si>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</si>
  <si>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</si>
  <si>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</si>
  <si>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</si>
  <si>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</si>
  <si>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</si>
  <si>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</si>
  <si>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</si>
  <si>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</si>
  <si>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</si>
  <si>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</si>
  <si>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</si>
  <si>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</si>
  <si>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</si>
  <si>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</si>
  <si>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</si>
  <si>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</si>
  <si>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</si>
  <si>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</si>
  <si>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</si>
  <si>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</si>
  <si>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</si>
  <si>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</si>
  <si>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</si>
  <si>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</si>
  <si>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</si>
  <si>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</si>
  <si>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</si>
  <si>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</si>
  <si>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</si>
  <si>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</si>
  <si>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</si>
  <si>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</si>
  <si>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</si>
  <si>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</si>
  <si>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</si>
  <si>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</si>
  <si>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</si>
  <si>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</si>
  <si>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</si>
  <si>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</si>
  <si>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</si>
  <si>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</si>
  <si>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</si>
  <si>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</si>
  <si>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</si>
  <si>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</si>
  <si>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</si>
  <si>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</si>
  <si>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</si>
  <si>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</si>
  <si>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</si>
  <si>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</si>
  <si>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</si>
  <si>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</si>
  <si>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</si>
  <si>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</si>
  <si>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</si>
  <si>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</si>
  <si>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</si>
  <si>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</si>
  <si>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</si>
  <si>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</si>
  <si>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</si>
  <si>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</si>
  <si>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</si>
  <si>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</si>
  <si>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</si>
  <si>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</si>
  <si>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</si>
  <si>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</si>
  <si>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</si>
  <si>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</si>
  <si>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</si>
  <si>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</si>
  <si>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</si>
  <si>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</si>
  <si>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</si>
  <si>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</si>
  <si>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</si>
  <si>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</si>
  <si>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</si>
  <si>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</si>
  <si>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</si>
  <si>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</si>
  <si>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</si>
  <si>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</si>
  <si>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</si>
  <si>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</si>
  <si>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</si>
  <si>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</si>
  <si>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</si>
  <si>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</si>
  <si>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</si>
  <si>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</si>
  <si>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</si>
  <si>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</si>
  <si>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</si>
  <si>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</si>
  <si>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</si>
  <si>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</si>
  <si>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</si>
  <si>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</si>
  <si>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</si>
  <si>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</si>
  <si>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</si>
  <si>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</si>
  <si>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</si>
  <si>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</si>
  <si>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</si>
  <si>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</si>
  <si>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</si>
  <si>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</si>
  <si>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</si>
  <si>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</si>
  <si>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</si>
  <si>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</si>
  <si>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</si>
  <si>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</si>
  <si>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</si>
  <si>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</si>
  <si>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</si>
  <si>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</si>
  <si>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</si>
  <si>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</si>
  <si>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</si>
  <si>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</si>
  <si>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</si>
  <si>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</si>
  <si>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</si>
  <si>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</si>
  <si>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</si>
  <si>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</si>
  <si>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</si>
  <si>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</si>
  <si>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</si>
  <si>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</si>
  <si>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</si>
  <si>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</si>
  <si>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</si>
  <si>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</si>
  <si>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</si>
  <si>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</si>
  <si>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</si>
  <si>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</si>
  <si>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</si>
  <si>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</si>
  <si>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</si>
  <si>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</si>
  <si>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</si>
  <si>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</si>
  <si>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</si>
  <si>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</si>
  <si>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</si>
  <si>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</si>
  <si>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</si>
  <si>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</si>
  <si>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</si>
  <si>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</si>
  <si>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</si>
  <si>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</si>
  <si>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</si>
  <si>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</si>
  <si>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</si>
  <si>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</si>
  <si>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</si>
  <si>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</si>
  <si>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</si>
  <si>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</si>
  <si>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</si>
  <si>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</si>
  <si>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</si>
  <si>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</si>
  <si>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</si>
  <si>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</si>
  <si>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</si>
  <si>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</si>
  <si>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</si>
  <si>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</si>
  <si>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</si>
  <si>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</si>
  <si>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</si>
  <si>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</si>
  <si>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</si>
  <si>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</si>
  <si>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</si>
  <si>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</si>
  <si>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</si>
  <si>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</si>
  <si>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</si>
  <si>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</si>
  <si>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</si>
  <si>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</si>
  <si>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</si>
  <si>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</si>
  <si>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</si>
  <si>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</si>
  <si>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</si>
  <si>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</si>
  <si>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</si>
  <si>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</si>
  <si>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</si>
  <si>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</si>
  <si>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</si>
  <si>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</si>
  <si>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</si>
  <si>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</si>
  <si>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</si>
  <si>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</si>
  <si>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</si>
  <si>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</si>
  <si>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</si>
  <si>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</si>
  <si>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</si>
  <si>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</si>
  <si>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</si>
  <si>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</si>
  <si>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</si>
  <si>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</si>
  <si>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</si>
  <si>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</si>
  <si>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</si>
  <si>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</si>
  <si>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</si>
  <si>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</si>
  <si>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</si>
  <si>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</si>
  <si>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</si>
  <si>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</si>
  <si>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</si>
  <si>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</si>
  <si>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</si>
  <si>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</si>
  <si>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</si>
  <si>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</si>
  <si>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</si>
  <si>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</si>
  <si>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</si>
  <si>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</si>
  <si>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</si>
  <si>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</si>
  <si>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</si>
  <si>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</si>
  <si>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</si>
  <si>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</si>
  <si>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</si>
  <si>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</si>
  <si>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</si>
  <si>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</si>
  <si>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</si>
  <si>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</si>
  <si>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</si>
  <si>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</si>
  <si>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</si>
  <si>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</si>
  <si>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</si>
  <si>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</si>
  <si>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</si>
  <si>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</si>
  <si>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</si>
  <si>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</si>
  <si>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</si>
  <si>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</si>
  <si>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</si>
  <si>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</si>
  <si>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</si>
  <si>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</si>
  <si>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</si>
  <si>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</si>
  <si>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</si>
  <si>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</si>
  <si>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</si>
  <si>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</si>
  <si>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</si>
  <si>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</si>
  <si>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</si>
  <si>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</si>
  <si>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</si>
  <si>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</si>
  <si>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</si>
  <si>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</si>
  <si>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</si>
  <si>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</si>
  <si>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</si>
  <si>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</si>
  <si>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</si>
  <si>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</si>
  <si>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</si>
  <si>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</si>
  <si>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</si>
  <si>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</si>
  <si>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</si>
  <si>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</si>
  <si>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</si>
  <si>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</si>
  <si>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</si>
  <si>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</si>
  <si>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</si>
  <si>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</si>
  <si>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</si>
  <si>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</si>
  <si>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</si>
  <si>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</si>
  <si>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</si>
  <si>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</si>
  <si>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</si>
  <si>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</si>
  <si>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</si>
  <si>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</si>
  <si>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</si>
  <si>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</si>
  <si>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</si>
  <si>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</si>
  <si>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</si>
  <si>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</si>
  <si>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</si>
  <si>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</si>
  <si>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</si>
  <si>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</si>
  <si>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</si>
  <si>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</si>
  <si>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</si>
  <si>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</si>
  <si>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</si>
  <si>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</si>
  <si>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</si>
  <si>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</si>
  <si>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</si>
  <si>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</si>
  <si>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</si>
  <si>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</si>
  <si>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</si>
  <si>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</si>
  <si>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</si>
  <si>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</si>
  <si>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</si>
  <si>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</si>
  <si>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</si>
  <si>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</si>
  <si>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</si>
  <si>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</si>
  <si>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</si>
  <si>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</si>
  <si>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</si>
  <si>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</si>
  <si>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</si>
  <si>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</si>
  <si>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</si>
  <si>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</si>
  <si>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</si>
  <si>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</si>
  <si>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</si>
  <si>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</si>
  <si>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</si>
  <si>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</si>
  <si>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</si>
  <si>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</si>
  <si>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</si>
  <si>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</si>
  <si>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</si>
  <si>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</si>
  <si>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</si>
  <si>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</si>
  <si>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</si>
  <si>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</si>
  <si>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</si>
  <si>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</si>
  <si>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</si>
  <si>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</si>
  <si>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</si>
  <si>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</si>
  <si>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</si>
  <si>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</si>
  <si>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</si>
  <si>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</si>
  <si>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</si>
  <si>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</si>
  <si>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</si>
  <si>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</si>
  <si>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</si>
  <si>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</si>
  <si>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</si>
  <si>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</si>
  <si>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</si>
  <si>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</si>
  <si>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</si>
  <si>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</si>
  <si>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</si>
  <si>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</si>
  <si>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</si>
  <si>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</si>
  <si>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</si>
  <si>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</si>
  <si>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</si>
  <si>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</si>
  <si>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</si>
  <si>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</si>
  <si>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</si>
  <si>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</si>
  <si>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</si>
  <si>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</si>
  <si>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</si>
  <si>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</si>
  <si>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</si>
  <si>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</si>
  <si>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</si>
  <si>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</si>
  <si>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</si>
  <si>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</si>
  <si>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</si>
  <si>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</si>
  <si>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</si>
  <si>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</si>
  <si>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</si>
  <si>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</si>
  <si>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</si>
  <si>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</si>
  <si>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</si>
  <si>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</si>
  <si>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</si>
  <si>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</si>
  <si>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</si>
  <si>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</si>
  <si>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</si>
  <si>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</si>
  <si>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</si>
  <si>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</si>
  <si>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</si>
  <si>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</si>
  <si>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</si>
  <si>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</si>
  <si>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</si>
  <si>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</si>
  <si>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</si>
  <si>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</si>
  <si>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</si>
  <si>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</si>
  <si>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</si>
  <si>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</si>
  <si>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</si>
  <si>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</si>
  <si>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</si>
  <si>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</si>
  <si>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</si>
  <si>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</si>
  <si>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</si>
  <si>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</si>
  <si>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</si>
  <si>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</si>
  <si>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</si>
  <si>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</si>
  <si>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</si>
  <si>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</si>
  <si>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</si>
  <si>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</si>
  <si>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</si>
  <si>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</si>
  <si>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</si>
  <si>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</si>
  <si>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</si>
  <si>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</si>
  <si>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</si>
  <si>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</si>
  <si>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</si>
  <si>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</si>
  <si>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</si>
  <si>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</si>
  <si>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</si>
  <si>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</si>
  <si>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</si>
  <si>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</si>
  <si>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</si>
  <si>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</si>
  <si>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</si>
  <si>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</si>
  <si>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</si>
  <si>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</si>
  <si>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</si>
  <si>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</si>
  <si>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</si>
  <si>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</si>
  <si>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</si>
  <si>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</si>
  <si>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</si>
  <si>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</si>
  <si>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</si>
  <si>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</si>
  <si>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</si>
  <si>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</si>
  <si>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</si>
  <si>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</si>
  <si>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</si>
  <si>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</si>
  <si>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</si>
  <si>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</si>
  <si>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</si>
  <si>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</si>
  <si>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</si>
  <si>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</si>
  <si>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</si>
  <si>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</si>
  <si>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</si>
  <si>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</si>
  <si>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</si>
  <si>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</si>
  <si>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</si>
  <si>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</si>
  <si>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</si>
  <si>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</si>
  <si>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</si>
  <si>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</si>
  <si>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</si>
  <si>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</si>
  <si>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</si>
  <si>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</si>
  <si>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</si>
  <si>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</si>
  <si>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</si>
  <si>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</si>
  <si>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</si>
  <si>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</si>
  <si>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</si>
  <si>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</si>
  <si>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</si>
  <si>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</si>
  <si>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</si>
  <si>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</si>
  <si>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</si>
  <si>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</si>
  <si>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</si>
  <si>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</si>
  <si>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</si>
  <si>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</si>
  <si>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</si>
  <si>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</si>
  <si>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</si>
  <si>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</si>
  <si>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</si>
  <si>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</si>
  <si>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</si>
  <si>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</si>
  <si>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</si>
  <si>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</si>
  <si>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</si>
  <si>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</si>
  <si>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</si>
  <si>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</si>
  <si>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</si>
  <si>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</si>
  <si>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</si>
  <si>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</si>
  <si>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</si>
  <si>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</si>
  <si>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</si>
  <si>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</si>
  <si>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</si>
  <si>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</si>
  <si>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</si>
  <si>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</si>
  <si>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</si>
  <si>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</si>
  <si>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</si>
  <si>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</si>
  <si>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</si>
  <si>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</si>
  <si>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</si>
  <si>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</si>
  <si>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</si>
  <si>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</si>
  <si>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</si>
  <si>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</si>
  <si>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</si>
  <si>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</si>
  <si>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</si>
  <si>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</si>
  <si>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</si>
  <si>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</si>
  <si>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</si>
  <si>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</si>
  <si>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</si>
  <si>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</si>
  <si>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</si>
  <si>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</si>
  <si>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</si>
  <si>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</si>
  <si>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</si>
  <si>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</si>
  <si>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</si>
  <si>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</si>
  <si>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</si>
  <si>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</si>
  <si>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</si>
  <si>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</si>
  <si>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</si>
  <si>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</si>
  <si>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</si>
  <si>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</si>
  <si>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</si>
  <si>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</si>
  <si>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</si>
  <si>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</si>
  <si>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</si>
  <si>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</si>
  <si>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</si>
  <si>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</si>
  <si>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</si>
  <si>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</si>
  <si>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</si>
  <si>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</si>
  <si>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</si>
  <si>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</si>
  <si>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</si>
  <si>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</si>
  <si>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</si>
  <si>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</si>
  <si>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</si>
  <si>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</si>
  <si>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</si>
  <si>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</si>
  <si>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</si>
  <si>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</si>
  <si>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</si>
  <si>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</si>
  <si>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</si>
  <si>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</si>
  <si>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</si>
  <si>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</si>
  <si>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</si>
  <si>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</si>
  <si>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</si>
  <si>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</si>
  <si>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</si>
  <si>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</si>
  <si>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</si>
  <si>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</si>
  <si>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</si>
  <si>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</si>
  <si>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</si>
  <si>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</si>
  <si>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</si>
  <si>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</si>
  <si>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</si>
  <si>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</si>
  <si>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</si>
  <si>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</si>
  <si>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</si>
  <si>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</si>
  <si>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</si>
  <si>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</si>
  <si>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</si>
  <si>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</si>
  <si>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</si>
  <si>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</si>
  <si>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</si>
  <si>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</si>
  <si>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</si>
  <si>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</si>
  <si>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</si>
  <si>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</si>
  <si>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</si>
  <si>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</si>
  <si>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</si>
  <si>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</si>
  <si>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</si>
  <si>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</si>
  <si>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</si>
  <si>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</si>
  <si>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</si>
  <si>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</si>
  <si>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</si>
  <si>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</si>
  <si>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</si>
  <si>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</si>
  <si>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</si>
  <si>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</si>
  <si>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</si>
  <si>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</si>
  <si>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</si>
  <si>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</si>
  <si>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</si>
  <si>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</si>
  <si>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</si>
  <si>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</si>
  <si>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</si>
  <si>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</si>
  <si>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</si>
  <si>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</si>
  <si>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</si>
  <si>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</si>
  <si>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</si>
  <si>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</si>
  <si>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</si>
  <si>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</si>
  <si>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</si>
  <si>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</si>
  <si>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</si>
  <si>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</si>
  <si>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</si>
  <si>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</si>
  <si>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</si>
  <si>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</si>
  <si>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</si>
  <si>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</si>
  <si>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</si>
  <si>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</si>
  <si>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</si>
  <si>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</si>
  <si>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</si>
  <si>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</si>
  <si>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</si>
  <si>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</si>
  <si>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</si>
  <si>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</si>
  <si>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</si>
  <si>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</si>
  <si>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</si>
  <si>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</si>
  <si>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</si>
  <si>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</si>
  <si>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</si>
  <si>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</si>
  <si>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</si>
  <si>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</si>
  <si>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</si>
  <si>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</si>
  <si>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</si>
  <si>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</si>
  <si>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</si>
  <si>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</si>
  <si>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</si>
  <si>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</si>
  <si>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</si>
  <si>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</si>
  <si>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</si>
  <si>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</si>
  <si>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</si>
  <si>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</si>
  <si>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</si>
  <si>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</si>
  <si>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</si>
  <si>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</si>
  <si>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</si>
  <si>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</si>
  <si>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</si>
  <si>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</si>
  <si>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</si>
  <si>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</si>
  <si>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</si>
  <si>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</si>
  <si>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</si>
  <si>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</si>
  <si>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</si>
  <si>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</si>
  <si>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</si>
  <si>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</si>
  <si>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</si>
  <si>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</si>
  <si>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</si>
  <si>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</si>
  <si>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</si>
  <si>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</si>
  <si>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</si>
  <si>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</si>
  <si>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</si>
  <si>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</si>
  <si>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</si>
  <si>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</si>
  <si>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</si>
  <si>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</si>
  <si>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</si>
  <si>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</si>
  <si>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</si>
  <si>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</si>
  <si>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</si>
  <si>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</si>
  <si>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</si>
  <si>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</si>
  <si>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</si>
  <si>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</si>
  <si>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</si>
  <si>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</si>
  <si>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</si>
  <si>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</si>
  <si>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</si>
  <si>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</si>
  <si>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</si>
  <si>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</si>
  <si>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</si>
  <si>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</si>
  <si>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</si>
  <si>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</si>
  <si>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</si>
  <si>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</si>
  <si>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</si>
  <si>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</si>
  <si>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</si>
  <si>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</si>
  <si>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</si>
  <si>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</si>
  <si>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</si>
  <si>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</si>
  <si>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</si>
  <si>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</si>
  <si>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</si>
  <si>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</si>
  <si>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</si>
  <si>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</si>
  <si>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</si>
  <si>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</si>
  <si>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</si>
  <si>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</si>
  <si>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</si>
  <si>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</si>
  <si>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</si>
  <si>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</si>
  <si>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</si>
  <si>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</si>
  <si>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</si>
  <si>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</si>
  <si>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</si>
  <si>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</si>
  <si>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</si>
  <si>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</si>
  <si>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</si>
  <si>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</si>
  <si>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</si>
  <si>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</si>
  <si>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</si>
  <si>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</si>
  <si>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</si>
  <si>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</si>
  <si>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</si>
  <si>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</si>
  <si>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</si>
  <si>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</si>
  <si>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</si>
  <si>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</si>
  <si>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</si>
  <si>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</si>
  <si>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</si>
  <si>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</si>
  <si>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</si>
  <si>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</si>
  <si>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</si>
  <si>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</si>
  <si>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</si>
  <si>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</si>
  <si>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</si>
  <si>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</si>
  <si>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</si>
  <si>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</si>
  <si>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</si>
  <si>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</si>
  <si>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</si>
  <si>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</si>
  <si>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</si>
  <si>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</si>
  <si>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</si>
  <si>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</si>
  <si>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</si>
  <si>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</si>
  <si>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</si>
  <si>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</si>
  <si>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</si>
  <si>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</si>
  <si>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</si>
  <si>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</si>
  <si>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</si>
  <si>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</si>
  <si>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</si>
  <si>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</si>
  <si>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</si>
  <si>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</si>
  <si>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</si>
  <si>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</si>
  <si>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</si>
  <si>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</si>
  <si>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</si>
  <si>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</si>
  <si>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</si>
  <si>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</si>
  <si>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</si>
  <si>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</si>
  <si>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</si>
  <si>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</si>
  <si>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</si>
  <si>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</si>
  <si>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</si>
  <si>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</si>
  <si>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</si>
  <si>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</si>
  <si>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</si>
  <si>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</si>
  <si>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</si>
  <si>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</si>
  <si>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</si>
  <si>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</si>
  <si>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</si>
  <si>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</si>
  <si>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</si>
  <si>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</si>
  <si>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</si>
  <si>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</si>
  <si>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</si>
  <si>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</si>
  <si>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</si>
  <si>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</si>
  <si>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</si>
  <si>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</si>
  <si>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</si>
  <si>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</si>
  <si>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</si>
  <si>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</si>
  <si>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</si>
  <si>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</si>
  <si>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</si>
  <si>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</si>
  <si>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</si>
  <si>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</si>
  <si>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</si>
  <si>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</si>
  <si>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</si>
  <si>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</si>
  <si>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</si>
  <si>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</si>
  <si>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</si>
  <si>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</si>
  <si>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</si>
  <si>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</si>
  <si>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</si>
  <si>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</si>
  <si>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</si>
  <si>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</si>
  <si>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</si>
  <si>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</si>
  <si>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</si>
  <si>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</si>
  <si>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</si>
  <si>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</si>
  <si>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</si>
  <si>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</si>
  <si>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</si>
  <si>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</si>
  <si>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</si>
  <si>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</si>
  <si>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</si>
  <si>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</si>
  <si>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</si>
  <si>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</si>
  <si>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</si>
  <si>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</si>
  <si>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</si>
  <si>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</si>
  <si>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</si>
  <si>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</si>
  <si>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</si>
  <si>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</si>
  <si>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</si>
  <si>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</si>
  <si>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</si>
  <si>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</si>
  <si>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</si>
  <si>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</si>
  <si>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</si>
  <si>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</si>
  <si>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</si>
  <si>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</si>
  <si>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</si>
  <si>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</si>
  <si>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</si>
  <si>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</si>
  <si>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</si>
  <si>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</si>
  <si>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</si>
  <si>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</si>
  <si>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</si>
  <si>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</si>
  <si>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</si>
  <si>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</si>
  <si>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</si>
  <si>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</si>
  <si>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</si>
  <si>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</si>
  <si>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</si>
  <si>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</si>
  <si>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</si>
  <si>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</si>
  <si>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</si>
  <si>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</si>
  <si>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</si>
  <si>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</si>
  <si>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</si>
  <si>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</si>
  <si>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</si>
  <si>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</si>
  <si>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</si>
  <si>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</si>
  <si>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</si>
  <si>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</si>
  <si>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</si>
  <si>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</si>
  <si>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</si>
  <si>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</si>
  <si>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</si>
  <si>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</si>
  <si>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</si>
  <si>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</si>
  <si>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</si>
  <si>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</si>
  <si>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</si>
  <si>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</si>
  <si>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</si>
  <si>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</si>
  <si>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</si>
  <si>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</si>
  <si>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</si>
  <si>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</si>
  <si>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</si>
  <si>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</si>
  <si>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</si>
  <si>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</si>
  <si>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</si>
  <si>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</si>
  <si>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</si>
  <si>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</si>
  <si>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</si>
  <si>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</si>
  <si>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</si>
  <si>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</si>
  <si>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</si>
  <si>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</si>
  <si>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</si>
  <si>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</si>
  <si>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</si>
  <si>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</si>
  <si>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</si>
  <si>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</si>
  <si>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</si>
  <si>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</si>
  <si>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</si>
  <si>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</si>
  <si>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</si>
  <si>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</si>
  <si>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</si>
  <si>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</si>
  <si>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</si>
  <si>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</si>
  <si>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</si>
  <si>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</si>
  <si>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</si>
  <si>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</si>
  <si>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</si>
  <si>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</si>
  <si>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</si>
  <si>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</si>
  <si>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</si>
  <si>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</si>
  <si>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</si>
  <si>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</si>
  <si>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</si>
  <si>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</si>
  <si>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</si>
  <si>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</si>
  <si>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</si>
  <si>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</si>
  <si>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</si>
  <si>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</si>
  <si>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</si>
  <si>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</si>
  <si>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</si>
  <si>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</si>
  <si>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</si>
  <si>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</si>
  <si>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</si>
  <si>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</si>
  <si>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</si>
  <si>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</si>
  <si>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</si>
  <si>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</si>
  <si>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</si>
  <si>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</si>
  <si>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</si>
  <si>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</si>
  <si>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</si>
  <si>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</si>
  <si>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</si>
  <si>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</si>
  <si>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</si>
  <si>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</si>
  <si>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</si>
  <si>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</si>
  <si>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</si>
  <si>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</si>
  <si>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</si>
  <si>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</si>
  <si>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</si>
  <si>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</si>
  <si>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</si>
  <si>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</si>
  <si>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</si>
  <si>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</si>
  <si>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</si>
  <si>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</si>
  <si>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</si>
  <si>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</si>
  <si>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</si>
  <si>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</si>
  <si>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</si>
  <si>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</si>
  <si>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</si>
  <si>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</si>
  <si>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</si>
  <si>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</si>
  <si>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</si>
  <si>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</si>
  <si>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</si>
  <si>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</si>
  <si>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</si>
  <si>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</si>
  <si>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</si>
  <si>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</si>
  <si>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</si>
  <si>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</si>
  <si>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</si>
  <si>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</si>
  <si>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</si>
  <si>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</si>
  <si>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</si>
  <si>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</si>
  <si>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</si>
  <si>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</si>
  <si>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</si>
  <si>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</si>
  <si>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</si>
  <si>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</si>
  <si>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</si>
  <si>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</si>
  <si>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</si>
  <si>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</si>
  <si>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</si>
  <si>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</si>
  <si>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</si>
  <si>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</si>
  <si>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</si>
  <si>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</si>
  <si>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</si>
  <si>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</si>
  <si>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</si>
  <si>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</si>
  <si>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</si>
  <si>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</si>
  <si>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</si>
  <si>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</si>
  <si>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</si>
  <si>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</si>
  <si>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</si>
  <si>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</si>
  <si>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</si>
  <si>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</si>
  <si>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</si>
  <si>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</si>
  <si>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</si>
  <si>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</si>
  <si>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</si>
  <si>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</si>
  <si>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</si>
  <si>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</si>
  <si>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</si>
  <si>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</si>
  <si>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</si>
  <si>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</si>
  <si>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</si>
  <si>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</si>
  <si>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</si>
  <si>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</si>
  <si>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</si>
  <si>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</si>
  <si>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</si>
  <si>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</si>
  <si>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</si>
  <si>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</si>
  <si>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</si>
  <si>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</si>
  <si>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</si>
  <si>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</si>
  <si>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</si>
  <si>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</si>
  <si>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</si>
  <si>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</si>
  <si>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</si>
  <si>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</si>
  <si>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</si>
  <si>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</si>
  <si>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</si>
  <si>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</si>
  <si>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</si>
  <si>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</si>
  <si>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</si>
  <si>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</si>
  <si>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</si>
  <si>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</si>
  <si>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</si>
  <si>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</si>
  <si>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</si>
  <si>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</si>
  <si>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</si>
  <si>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</si>
  <si>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</si>
  <si>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</si>
  <si>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</si>
  <si>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</si>
  <si>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</si>
  <si>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</si>
  <si>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</si>
  <si>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</si>
  <si>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</si>
  <si>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</si>
  <si>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</si>
  <si>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</si>
  <si>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</si>
  <si>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</si>
  <si>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</si>
  <si>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</si>
  <si>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</si>
  <si>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</si>
  <si>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</si>
  <si>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</si>
  <si>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</si>
  <si>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</si>
  <si>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</si>
  <si>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</si>
  <si>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</si>
  <si>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</si>
  <si>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</si>
  <si>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</si>
  <si>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</si>
  <si>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</si>
  <si>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</si>
  <si>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</si>
  <si>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</si>
  <si>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</si>
  <si>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</si>
  <si>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</si>
  <si>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</si>
  <si>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</si>
  <si>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</si>
  <si>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</si>
  <si>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</si>
  <si>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</si>
  <si>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</si>
  <si>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</si>
  <si>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</si>
  <si>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</si>
  <si>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</si>
  <si>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</si>
  <si>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</si>
  <si>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</si>
  <si>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</si>
  <si>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</si>
  <si>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</si>
  <si>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</si>
  <si>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</si>
  <si>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</si>
  <si>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</si>
  <si>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</si>
  <si>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</si>
  <si>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</si>
  <si>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</si>
  <si>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</si>
  <si>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</si>
  <si>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</si>
  <si>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</si>
  <si>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</si>
  <si>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</si>
  <si>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</si>
  <si>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</si>
  <si>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</si>
  <si>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</si>
  <si>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</si>
  <si>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</si>
  <si>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</si>
  <si>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</si>
  <si>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</si>
  <si>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</si>
  <si>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</si>
  <si>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</si>
  <si>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</si>
  <si>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</si>
  <si>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</si>
  <si>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</si>
  <si>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</si>
  <si>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</si>
  <si>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</si>
  <si>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</si>
  <si>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</si>
  <si>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</si>
  <si>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</si>
  <si>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</si>
  <si>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</si>
  <si>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</si>
  <si>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</si>
  <si>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</si>
  <si>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</si>
  <si>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</si>
  <si>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</si>
  <si>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</si>
  <si>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</si>
  <si>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</si>
  <si>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</si>
  <si>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</si>
  <si>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</si>
  <si>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</si>
  <si>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</si>
  <si>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</si>
  <si>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</si>
  <si>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</si>
  <si>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</si>
  <si>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</si>
  <si>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</si>
  <si>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</si>
  <si>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</si>
  <si>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</si>
  <si>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</si>
  <si>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</si>
  <si>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</si>
  <si>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</si>
  <si>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</si>
  <si>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</si>
  <si>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</si>
  <si>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</si>
  <si>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</si>
  <si>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</si>
  <si>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</si>
  <si>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</si>
  <si>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</si>
  <si>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</si>
  <si>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</si>
  <si>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</si>
  <si>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</si>
  <si>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</si>
  <si>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</si>
  <si>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</si>
  <si>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</si>
  <si>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</si>
  <si>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</si>
  <si>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</si>
  <si>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</si>
  <si>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</si>
  <si>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</si>
  <si>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</si>
  <si>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</si>
  <si>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</si>
  <si>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</si>
  <si>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</si>
  <si>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</si>
  <si>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</si>
  <si>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</si>
  <si>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</si>
  <si>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</si>
  <si>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</si>
  <si>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</si>
  <si>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</si>
  <si>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</si>
  <si>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</si>
  <si>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</si>
  <si>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</si>
  <si>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</si>
  <si>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</si>
  <si>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</si>
  <si>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</si>
  <si>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</si>
  <si>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</si>
  <si>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</si>
  <si>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</si>
  <si>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</si>
  <si>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</si>
  <si>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</si>
  <si>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</si>
  <si>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</si>
  <si>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</si>
  <si>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</si>
  <si>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</si>
  <si>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</si>
  <si>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</si>
  <si>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</si>
  <si>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</si>
  <si>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</si>
  <si>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</si>
  <si>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</si>
  <si>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</si>
  <si>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</si>
  <si>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</si>
  <si>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</si>
  <si>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</si>
  <si>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</si>
  <si>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</si>
  <si>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</si>
  <si>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</si>
  <si>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</si>
  <si>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</si>
  <si>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</si>
  <si>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</si>
  <si>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</si>
  <si>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</si>
  <si>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</si>
  <si>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</si>
  <si>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</si>
  <si>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</si>
  <si>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</si>
  <si>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</si>
  <si>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</si>
  <si>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</si>
  <si>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</si>
  <si>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</si>
  <si>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</si>
  <si>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</si>
  <si>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</si>
  <si>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</si>
  <si>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</si>
  <si>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</si>
  <si>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</si>
  <si>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</si>
  <si>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</si>
  <si>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</si>
  <si>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</si>
  <si>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</si>
  <si>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</si>
  <si>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</si>
  <si>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</si>
  <si>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</si>
  <si>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</si>
  <si>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</si>
  <si>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</si>
  <si>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</si>
  <si>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</si>
  <si>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</si>
  <si>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</si>
  <si>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</si>
  <si>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</si>
  <si>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</si>
  <si>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</si>
  <si>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</si>
  <si>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</si>
  <si>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</si>
  <si>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</si>
  <si>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</si>
  <si>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</si>
  <si>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</si>
  <si>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</si>
  <si>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</si>
  <si>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</si>
  <si>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</si>
  <si>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</si>
  <si>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</si>
  <si>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</si>
  <si>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</si>
  <si>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</si>
  <si>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</si>
  <si>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</si>
  <si>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</si>
  <si>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</si>
  <si>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</si>
  <si>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</si>
  <si>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</si>
  <si>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</si>
  <si>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</si>
  <si>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</si>
  <si>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</si>
  <si>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</si>
  <si>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</si>
  <si>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</si>
  <si>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</si>
  <si>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</si>
  <si>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</si>
  <si>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</si>
  <si>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</si>
  <si>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</si>
  <si>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</si>
  <si>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</si>
  <si>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</si>
  <si>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</si>
  <si>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</si>
  <si>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</si>
  <si>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</si>
  <si>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</si>
  <si>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</si>
  <si>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</si>
  <si>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</si>
  <si>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</si>
  <si>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</si>
  <si>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</si>
  <si>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</si>
  <si>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</si>
  <si>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</si>
  <si>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</si>
  <si>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</si>
  <si>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</si>
  <si>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</si>
  <si>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</si>
  <si>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</si>
  <si>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</si>
  <si>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</si>
  <si>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</si>
  <si>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</si>
  <si>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</si>
  <si>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</si>
  <si>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</si>
  <si>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</si>
  <si>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</si>
  <si>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</si>
  <si>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</si>
  <si>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</si>
  <si>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</si>
  <si>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</si>
  <si>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</si>
  <si>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</si>
  <si>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</si>
  <si>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</si>
  <si>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</si>
  <si>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</si>
  <si>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</si>
  <si>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</si>
  <si>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</si>
  <si>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</si>
  <si>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</si>
  <si>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</si>
  <si>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</si>
  <si>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</si>
  <si>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</si>
  <si>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</si>
  <si>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</si>
  <si>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</si>
  <si>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</si>
  <si>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</si>
  <si>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</si>
  <si>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</si>
  <si>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</si>
  <si>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</si>
  <si>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</si>
  <si>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</si>
  <si>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</si>
  <si>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</si>
  <si>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</si>
  <si>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</si>
  <si>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</si>
  <si>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</si>
  <si>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</si>
  <si>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</si>
  <si>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</si>
  <si>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</si>
  <si>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</si>
  <si>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</si>
  <si>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</si>
  <si>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</si>
  <si>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</si>
  <si>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</si>
  <si>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</si>
  <si>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</si>
  <si>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</si>
  <si>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</si>
  <si>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</si>
  <si>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</si>
  <si>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</si>
  <si>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</si>
  <si>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</si>
  <si>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</si>
  <si>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</si>
  <si>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</si>
  <si>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</si>
  <si>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</si>
  <si>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</si>
  <si>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</si>
  <si>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</si>
  <si>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</si>
  <si>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</si>
  <si>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</si>
  <si>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</si>
  <si>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</si>
  <si>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</si>
  <si>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</si>
  <si>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</si>
  <si>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</si>
  <si>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</si>
  <si>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</si>
  <si>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</si>
  <si>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</si>
  <si>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</si>
  <si>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</si>
  <si>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</si>
  <si>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</si>
  <si>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</si>
  <si>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</si>
  <si>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</si>
  <si>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</si>
  <si>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</si>
  <si>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</si>
  <si>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</si>
  <si>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</si>
  <si>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</si>
  <si>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</si>
  <si>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</si>
  <si>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</si>
  <si>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</si>
  <si>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</si>
  <si>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</si>
  <si>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</si>
  <si>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</si>
  <si>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</si>
  <si>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</si>
  <si>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</si>
  <si>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</si>
  <si>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</si>
  <si>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</si>
  <si>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</si>
  <si>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</si>
  <si>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</si>
  <si>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</si>
  <si>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</si>
  <si>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</si>
  <si>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</si>
  <si>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</si>
  <si>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</si>
  <si>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</si>
  <si>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</si>
  <si>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</si>
  <si>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</si>
  <si>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</si>
  <si>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</si>
  <si>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</si>
  <si>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</si>
  <si>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</si>
  <si>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</si>
  <si>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</si>
  <si>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</si>
  <si>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</si>
  <si>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</si>
  <si>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</si>
  <si>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</si>
  <si>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</si>
  <si>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</si>
  <si>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</si>
  <si>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</si>
  <si>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</si>
  <si>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</si>
  <si>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</si>
  <si>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</si>
  <si>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</si>
  <si>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</si>
  <si>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</si>
  <si>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</si>
  <si>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</si>
  <si>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</si>
  <si>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</si>
  <si>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</si>
  <si>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</si>
  <si>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</si>
  <si>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</si>
  <si>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</si>
  <si>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</si>
  <si>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</si>
  <si>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</si>
  <si>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</si>
  <si>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</si>
  <si>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</si>
  <si>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</si>
  <si>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</si>
  <si>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</si>
  <si>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</si>
  <si>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</si>
  <si>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</si>
  <si>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</si>
  <si>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</si>
  <si>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</si>
  <si>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</si>
  <si>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</si>
  <si>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</si>
  <si>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</si>
  <si>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</si>
  <si>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</si>
  <si>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</si>
  <si>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</si>
  <si>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</si>
  <si>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</si>
  <si>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</si>
  <si>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</si>
  <si>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</si>
  <si>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</si>
  <si>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</si>
  <si>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</si>
  <si>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</si>
  <si>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</si>
  <si>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</si>
  <si>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</si>
  <si>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</si>
  <si>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</si>
  <si>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</si>
  <si>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</si>
  <si>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</si>
  <si>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</si>
  <si>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</si>
  <si>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</si>
  <si>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</si>
  <si>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</si>
  <si>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</si>
  <si>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</si>
  <si>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</si>
  <si>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</si>
  <si>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</si>
  <si>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</si>
  <si>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</si>
  <si>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</si>
  <si>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</si>
  <si>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</si>
  <si>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</si>
  <si>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</si>
  <si>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</si>
  <si>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</si>
  <si>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</si>
  <si>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</si>
  <si>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</si>
  <si>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</si>
  <si>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</si>
  <si>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</si>
  <si>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</si>
  <si>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</si>
  <si>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</si>
  <si>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</si>
  <si>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</si>
  <si>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</si>
  <si>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</si>
  <si>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</si>
  <si>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</si>
  <si>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</si>
  <si>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</si>
  <si>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</si>
  <si>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</si>
  <si>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</si>
  <si>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</si>
  <si>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</si>
  <si>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</si>
  <si>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</si>
  <si>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</si>
  <si>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</si>
  <si>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</si>
  <si>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</si>
  <si>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</si>
  <si>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</si>
  <si>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</si>
  <si>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</si>
  <si>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</si>
  <si>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</si>
  <si>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</si>
  <si>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</si>
  <si>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</si>
  <si>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</si>
  <si>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</si>
  <si>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</si>
  <si>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</si>
  <si>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</si>
  <si>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</si>
  <si>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</si>
  <si>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</si>
  <si>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</si>
  <si>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</si>
  <si>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</si>
  <si>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</si>
  <si>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</si>
  <si>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</si>
  <si>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</si>
  <si>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</si>
  <si>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</si>
  <si>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</si>
  <si>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</si>
  <si>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</si>
  <si>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</si>
  <si>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</si>
  <si>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</si>
  <si>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</si>
  <si>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</si>
  <si>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</si>
  <si>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</si>
  <si>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</si>
  <si>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</si>
  <si>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</si>
  <si>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</si>
  <si>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</si>
  <si>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</si>
  <si>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</si>
  <si>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</si>
  <si>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</si>
  <si>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</si>
  <si>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</si>
  <si>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</si>
  <si>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</si>
  <si>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</si>
  <si>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</si>
  <si>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</si>
  <si>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</si>
  <si>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</si>
  <si>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</si>
  <si>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</si>
  <si>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</si>
  <si>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</si>
  <si>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</si>
  <si>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</si>
  <si>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</si>
  <si>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</si>
  <si>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</si>
  <si>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</si>
  <si>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</si>
  <si>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</si>
  <si>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</si>
  <si>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</si>
  <si>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</si>
  <si>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</si>
  <si>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</si>
  <si>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</si>
  <si>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</si>
  <si>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</si>
  <si>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</si>
  <si>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</si>
  <si>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</si>
  <si>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</si>
  <si>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</si>
  <si>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</si>
  <si>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</si>
  <si>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</si>
  <si>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</si>
  <si>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</si>
  <si>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</si>
  <si>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</si>
  <si>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</si>
  <si>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</si>
  <si>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</si>
  <si>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</si>
  <si>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</si>
  <si>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</si>
  <si>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</si>
  <si>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</si>
  <si>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</si>
  <si>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</si>
  <si>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</si>
  <si>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</si>
  <si>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</si>
  <si>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</si>
  <si>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</si>
  <si>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</si>
  <si>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</si>
  <si>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</si>
  <si>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</si>
  <si>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</si>
  <si>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</si>
  <si>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</si>
  <si>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</si>
  <si>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</si>
  <si>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</si>
  <si>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</si>
  <si>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</si>
  <si>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</si>
  <si>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</si>
  <si>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</si>
  <si>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</si>
  <si>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</si>
  <si>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</si>
  <si>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</si>
  <si>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</si>
  <si>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</si>
  <si>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</si>
  <si>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</si>
  <si>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</si>
  <si>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</si>
  <si>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</si>
  <si>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</si>
  <si>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</si>
  <si>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</si>
  <si>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</si>
  <si>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</si>
  <si>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</si>
  <si>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</si>
  <si>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</si>
  <si>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</si>
  <si>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</si>
  <si>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</si>
  <si>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</si>
  <si>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</si>
  <si>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</si>
  <si>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</si>
  <si>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</si>
  <si>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</si>
  <si>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</si>
  <si>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</si>
  <si>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</si>
  <si>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</si>
  <si>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</si>
  <si>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</si>
  <si>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</si>
  <si>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</si>
  <si>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</si>
  <si>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</si>
  <si>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</si>
  <si>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</si>
  <si>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</si>
  <si>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</si>
  <si>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</si>
  <si>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</si>
  <si>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</si>
  <si>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</si>
  <si>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</si>
  <si>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</si>
  <si>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</si>
  <si>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</si>
  <si>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</si>
  <si>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</si>
  <si>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</si>
  <si>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</si>
  <si>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</si>
  <si>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</si>
  <si>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</si>
  <si>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</si>
  <si>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</si>
  <si>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</si>
  <si>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</si>
  <si>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</si>
  <si>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</si>
  <si>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</si>
  <si>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</si>
  <si>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</si>
  <si>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</si>
  <si>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</si>
  <si>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</si>
  <si>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</si>
  <si>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</si>
  <si>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</si>
  <si>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</si>
  <si>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</si>
  <si>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</si>
  <si>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</si>
  <si>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</si>
  <si>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</si>
  <si>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</si>
  <si>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</si>
  <si>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</si>
  <si>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</si>
  <si>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</si>
  <si>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</si>
  <si>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</si>
  <si>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</si>
  <si>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</si>
  <si>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</si>
  <si>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</si>
  <si>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</si>
  <si>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</si>
  <si>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</si>
  <si>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</si>
  <si>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</si>
  <si>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</si>
  <si>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</si>
  <si>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</si>
  <si>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</si>
  <si>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</si>
  <si>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</si>
  <si>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</si>
  <si>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</si>
  <si>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</si>
  <si>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</si>
  <si>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</si>
  <si>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</si>
  <si>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</si>
  <si>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</si>
  <si>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</si>
  <si>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</si>
  <si>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</si>
  <si>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</si>
  <si>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</si>
  <si>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</si>
  <si>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</si>
  <si>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</si>
  <si>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</si>
  <si>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</si>
  <si>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</si>
  <si>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</si>
  <si>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</si>
  <si>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</si>
  <si>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</si>
  <si>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</si>
  <si>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</si>
  <si>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</si>
  <si>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</si>
  <si>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</si>
  <si>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</si>
  <si>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</si>
  <si>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</si>
  <si>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</si>
  <si>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</si>
  <si>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</si>
  <si>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</si>
  <si>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</si>
  <si>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</si>
  <si>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</si>
  <si>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</si>
  <si>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</si>
  <si>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</si>
  <si>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</si>
  <si>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</si>
  <si>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</si>
  <si>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</si>
  <si>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</si>
  <si>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</si>
  <si>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</si>
  <si>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</si>
  <si>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</si>
  <si>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</si>
  <si>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</si>
  <si>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</si>
  <si>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</si>
  <si>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</si>
  <si>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</si>
  <si>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</si>
  <si>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</si>
  <si>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</si>
  <si>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</si>
  <si>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</si>
  <si>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</si>
  <si>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</si>
  <si>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</si>
  <si>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</si>
  <si>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</si>
  <si>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</si>
  <si>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</si>
  <si>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</si>
  <si>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</si>
  <si>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</si>
  <si>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</si>
  <si>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</si>
  <si>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</si>
  <si>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</si>
  <si>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</si>
  <si>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</si>
  <si>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</si>
  <si>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</si>
  <si>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</si>
  <si>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</si>
  <si>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</si>
  <si>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</si>
  <si>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</si>
  <si>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</si>
  <si>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</si>
  <si>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</si>
  <si>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</si>
  <si>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</si>
  <si>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</si>
  <si>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</si>
  <si>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</si>
  <si>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</si>
  <si>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</si>
  <si>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</si>
  <si>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</si>
  <si>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</si>
  <si>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</si>
  <si>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</si>
  <si>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</si>
  <si>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</si>
  <si>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</si>
  <si>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</si>
  <si>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</si>
  <si>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</si>
  <si>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</si>
  <si>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</si>
  <si>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</si>
  <si>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</si>
  <si>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</si>
  <si>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</si>
  <si>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</si>
  <si>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</si>
  <si>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</si>
  <si>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</si>
  <si>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</si>
  <si>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</si>
  <si>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</si>
  <si>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</si>
  <si>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</si>
  <si>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</si>
  <si>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</si>
  <si>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</si>
  <si>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</si>
  <si>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</si>
  <si>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</si>
  <si>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</si>
  <si>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</si>
  <si>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</si>
  <si>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</si>
  <si>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</si>
  <si>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</si>
  <si>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</si>
  <si>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</si>
  <si>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</si>
  <si>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</si>
  <si>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</si>
  <si>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</si>
  <si>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</si>
  <si>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</si>
  <si>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</si>
  <si>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</si>
  <si>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</si>
  <si>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</si>
  <si>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</si>
  <si>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</si>
  <si>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</si>
  <si>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</si>
  <si>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</si>
  <si>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</si>
  <si>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</si>
  <si>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</si>
  <si>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</si>
  <si>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</si>
  <si>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</si>
  <si>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</si>
  <si>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</si>
  <si>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</si>
  <si>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</si>
  <si>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</si>
  <si>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</si>
  <si>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</si>
  <si>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</si>
  <si>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</si>
  <si>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</si>
  <si>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</si>
  <si>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</si>
  <si>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</si>
  <si>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</si>
  <si>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</si>
  <si>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</si>
  <si>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</si>
  <si>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</si>
  <si>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</si>
  <si>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</si>
  <si>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</si>
  <si>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</si>
  <si>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</si>
  <si>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</si>
  <si>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</si>
  <si>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</si>
  <si>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</si>
  <si>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</si>
  <si>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</si>
  <si>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</si>
  <si>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</si>
  <si>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</si>
  <si>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</si>
  <si>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</si>
  <si>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</si>
  <si>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</si>
  <si>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</si>
  <si>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</si>
  <si>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</si>
  <si>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</si>
  <si>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</si>
  <si>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</si>
  <si>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</si>
  <si>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</si>
  <si>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</si>
  <si>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</si>
  <si>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</si>
  <si>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</si>
  <si>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</si>
  <si>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</si>
  <si>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</si>
  <si>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</si>
  <si>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</si>
  <si>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</si>
  <si>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</si>
  <si>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</si>
  <si>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</si>
  <si>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</si>
  <si>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</si>
  <si>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</si>
  <si>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</si>
  <si>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</si>
  <si>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</si>
  <si>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</si>
  <si>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</si>
  <si>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</si>
  <si>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</si>
  <si>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</si>
  <si>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</si>
  <si>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</si>
  <si>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</si>
  <si>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</si>
  <si>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</si>
  <si>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</si>
  <si>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</si>
  <si>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</si>
  <si>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</si>
  <si>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</si>
  <si>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</si>
  <si>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</si>
  <si>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</si>
  <si>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</si>
  <si>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</si>
  <si>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</si>
  <si>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</si>
  <si>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</si>
  <si>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</si>
  <si>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</si>
  <si>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</si>
  <si>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</si>
  <si>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</si>
  <si>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</si>
  <si>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</si>
  <si>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</si>
  <si>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</si>
  <si>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</si>
  <si>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</si>
  <si>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</si>
  <si>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</si>
  <si>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</si>
  <si>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</si>
  <si>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</si>
  <si>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</si>
  <si>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</si>
  <si>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</si>
  <si>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</si>
  <si>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</si>
  <si>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</si>
  <si>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</si>
  <si>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</si>
  <si>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</si>
  <si>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</si>
  <si>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</si>
  <si>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</si>
  <si>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</si>
  <si>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</si>
  <si>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</si>
  <si>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</si>
  <si>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</si>
  <si>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</si>
  <si>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</si>
  <si>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</si>
  <si>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</si>
  <si>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</si>
  <si>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</si>
  <si>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</si>
  <si>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</si>
  <si>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</si>
  <si>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</si>
  <si>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</si>
  <si>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</si>
  <si>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</si>
  <si>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</si>
  <si>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</si>
  <si>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</si>
  <si>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</si>
  <si>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</si>
  <si>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</si>
  <si>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</si>
  <si>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</si>
  <si>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</si>
  <si>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</si>
  <si>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</si>
  <si>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</si>
  <si>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</si>
  <si>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</si>
  <si>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</si>
  <si>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</si>
  <si>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</si>
  <si>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</si>
  <si>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</si>
  <si>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</si>
  <si>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</si>
  <si>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</si>
  <si>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</si>
  <si>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</si>
  <si>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</si>
  <si>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</si>
  <si>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</si>
  <si>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</si>
  <si>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</si>
  <si>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</si>
  <si>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</si>
  <si>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</si>
  <si>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</si>
  <si>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</si>
  <si>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</si>
  <si>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</si>
  <si>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</si>
  <si>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</si>
  <si>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</si>
  <si>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</si>
  <si>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</si>
  <si>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</si>
  <si>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</si>
  <si>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</si>
  <si>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</si>
  <si>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</si>
  <si>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</si>
  <si>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</si>
  <si>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</si>
  <si>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</si>
  <si>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</si>
  <si>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</si>
  <si>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</si>
  <si>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</si>
  <si>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</si>
  <si>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</si>
  <si>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</si>
  <si>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</si>
  <si>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</si>
  <si>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</si>
  <si>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</si>
  <si>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</si>
  <si>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</si>
  <si>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</si>
  <si>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</si>
  <si>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</si>
  <si>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</si>
  <si>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</si>
  <si>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</si>
  <si>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</si>
  <si>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</si>
  <si>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</si>
  <si>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</si>
  <si>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</si>
  <si>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</si>
  <si>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</si>
  <si>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</si>
  <si>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</si>
  <si>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</si>
  <si>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</si>
  <si>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</si>
  <si>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</si>
  <si>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</si>
  <si>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</si>
  <si>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</si>
  <si>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</si>
  <si>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</si>
  <si>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</si>
  <si>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</si>
  <si>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</si>
  <si>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</si>
  <si>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</si>
  <si>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</si>
  <si>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</si>
  <si>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</si>
  <si>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</si>
  <si>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</si>
  <si>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</si>
  <si>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</si>
  <si>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</si>
  <si>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</si>
  <si>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</si>
  <si>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</si>
  <si>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</si>
  <si>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</si>
  <si>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</si>
  <si>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</si>
  <si>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</si>
  <si>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</si>
  <si>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</si>
  <si>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</si>
  <si>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</si>
  <si>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</si>
  <si>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</si>
  <si>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</si>
  <si>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</si>
  <si>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</si>
  <si>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</si>
  <si>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</si>
  <si>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</si>
  <si>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</si>
  <si>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</si>
  <si>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</si>
  <si>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</si>
  <si>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</si>
  <si>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</si>
  <si>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</si>
  <si>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</si>
  <si>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</si>
  <si>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</si>
  <si>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</si>
  <si>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</si>
  <si>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</si>
  <si>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</si>
  <si>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</si>
  <si>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</si>
  <si>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</si>
  <si>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</si>
  <si>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</si>
  <si>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</si>
  <si>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</si>
  <si>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</si>
  <si>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</si>
  <si>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</si>
  <si>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</si>
  <si>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</si>
  <si>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</si>
  <si>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</si>
  <si>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</si>
  <si>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</si>
  <si>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</si>
  <si>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</si>
  <si>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</si>
  <si>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</si>
  <si>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</si>
  <si>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</si>
  <si>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</si>
  <si>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</si>
  <si>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</si>
  <si>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</si>
  <si>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</si>
  <si>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</si>
  <si>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</si>
  <si>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</si>
  <si>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</si>
  <si>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</si>
  <si>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</si>
  <si>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</si>
  <si>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</si>
  <si>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</si>
  <si>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</si>
  <si>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</si>
  <si>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</si>
  <si>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</si>
  <si>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</si>
  <si>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</si>
  <si>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</si>
  <si>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</si>
  <si>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</si>
  <si>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</si>
  <si>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</si>
  <si>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</si>
  <si>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</si>
  <si>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</si>
  <si>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</si>
  <si>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</si>
  <si>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</si>
  <si>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</si>
  <si>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</si>
  <si>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</si>
  <si>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</si>
  <si>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</si>
  <si>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</si>
  <si>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</si>
  <si>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</si>
  <si>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</si>
  <si>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</si>
  <si>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</si>
  <si>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</si>
  <si>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</si>
  <si>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</si>
  <si>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</si>
  <si>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</si>
  <si>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</si>
  <si>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</si>
  <si>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</si>
  <si>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</si>
  <si>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</si>
  <si>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</si>
  <si>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</si>
  <si>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</si>
  <si>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</si>
  <si>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</si>
  <si>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</si>
  <si>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</si>
  <si>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</si>
  <si>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</si>
  <si>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</si>
  <si>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</si>
  <si>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</si>
  <si>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</si>
  <si>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</si>
  <si>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</si>
  <si>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</si>
  <si>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</si>
  <si>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</si>
  <si>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</si>
  <si>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</si>
  <si>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</si>
  <si>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</si>
  <si>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</si>
  <si>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</si>
  <si>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</si>
  <si>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</si>
  <si>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</si>
  <si>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</si>
  <si>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</si>
  <si>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</si>
  <si>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</si>
  <si>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</si>
  <si>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</si>
  <si>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</si>
  <si>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</si>
  <si>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</si>
  <si>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</si>
  <si>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</si>
  <si>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</si>
  <si>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</si>
  <si>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</si>
  <si>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</si>
  <si>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</si>
  <si>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</si>
  <si>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</si>
  <si>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</si>
  <si>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</si>
  <si>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</si>
  <si>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</si>
  <si>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</si>
  <si>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</si>
  <si>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</si>
  <si>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</si>
  <si>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</si>
  <si>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</si>
  <si>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</si>
  <si>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</si>
  <si>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</si>
  <si>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</si>
  <si>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</si>
  <si>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</si>
  <si>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</si>
  <si>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</si>
  <si>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</si>
  <si>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</si>
  <si>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</si>
  <si>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</si>
  <si>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</si>
  <si>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</si>
  <si>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</si>
  <si>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</si>
  <si>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</si>
  <si>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</si>
  <si>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</si>
  <si>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</si>
  <si>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</si>
  <si>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</si>
  <si>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</si>
  <si>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</si>
  <si>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</si>
  <si>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</si>
  <si>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</si>
  <si>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</si>
  <si>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</si>
  <si>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</si>
  <si>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</si>
  <si>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</si>
  <si>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</si>
  <si>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</si>
  <si>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</si>
  <si>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</si>
  <si>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</si>
  <si>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</si>
  <si>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</si>
  <si>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</si>
  <si>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</si>
  <si>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</si>
  <si>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</si>
  <si>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</si>
  <si>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</si>
  <si>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</si>
  <si>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</si>
  <si>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</si>
  <si>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</si>
  <si>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</si>
  <si>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</si>
  <si>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</si>
  <si>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</si>
  <si>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</si>
  <si>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</si>
  <si>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</si>
  <si>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</si>
  <si>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</si>
  <si>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</si>
  <si>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</si>
  <si>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</si>
  <si>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</si>
  <si>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</si>
  <si>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</si>
  <si>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</si>
  <si>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</si>
  <si>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</si>
  <si>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</si>
  <si>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</si>
  <si>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</si>
  <si>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</si>
  <si>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</si>
  <si>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</si>
  <si>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</si>
  <si>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</si>
  <si>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</si>
  <si>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</si>
  <si>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</si>
  <si>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</si>
  <si>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</si>
  <si>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</si>
  <si>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</si>
  <si>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</si>
  <si>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</si>
  <si>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</si>
  <si>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</si>
  <si>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</si>
  <si>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</si>
  <si>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</si>
  <si>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</si>
  <si>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</si>
  <si>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</si>
  <si>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</si>
  <si>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</si>
  <si>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</si>
  <si>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</si>
  <si>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</si>
  <si>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</si>
  <si>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</si>
  <si>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</si>
  <si>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</si>
  <si>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</si>
  <si>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</si>
  <si>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</si>
  <si>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</si>
  <si>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</si>
  <si>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</si>
  <si>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</si>
  <si>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</si>
  <si>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</si>
  <si>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</si>
  <si>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</si>
  <si>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</si>
  <si>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</si>
  <si>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</si>
  <si>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</si>
  <si>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</si>
  <si>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</si>
  <si>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</si>
  <si>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</si>
  <si>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</si>
  <si>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</si>
  <si>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</si>
  <si>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</si>
  <si>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</si>
  <si>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</si>
  <si>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</si>
  <si>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</si>
  <si>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</si>
  <si>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</si>
  <si>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</si>
  <si>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</si>
  <si>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</si>
  <si>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</si>
  <si>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</si>
  <si>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</si>
  <si>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</si>
  <si>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</si>
  <si>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</si>
  <si>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</si>
  <si>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</si>
  <si>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</si>
  <si>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</si>
  <si>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</si>
  <si>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</si>
  <si>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</si>
  <si>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</si>
  <si>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</si>
  <si>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</si>
  <si>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</si>
  <si>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</si>
  <si>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</si>
  <si>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</si>
  <si>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</si>
  <si>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</si>
  <si>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</si>
  <si>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</si>
  <si>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</si>
  <si>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</si>
  <si>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</si>
  <si>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</si>
  <si>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</si>
  <si>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</si>
  <si>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</si>
  <si>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</si>
  <si>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</si>
  <si>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</si>
  <si>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</si>
  <si>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</si>
  <si>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</si>
  <si>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</si>
  <si>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</si>
  <si>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</si>
  <si>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</si>
  <si>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</si>
  <si>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</si>
  <si>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</si>
  <si>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</si>
  <si>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</si>
  <si>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</si>
  <si>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</si>
  <si>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</si>
  <si>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</si>
  <si>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</si>
  <si>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</si>
  <si>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</si>
  <si>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</si>
  <si>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</si>
  <si>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</si>
  <si>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</si>
  <si>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</si>
  <si>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</si>
  <si>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</si>
  <si>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</si>
  <si>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</si>
  <si>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</si>
  <si>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</si>
  <si>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</si>
  <si>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</si>
  <si>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</si>
  <si>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</si>
  <si>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</si>
  <si>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</si>
  <si>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</si>
  <si>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</si>
  <si>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</si>
  <si>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</si>
  <si>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</si>
  <si>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</si>
  <si>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</si>
  <si>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</si>
  <si>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</si>
  <si>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</si>
  <si>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</si>
  <si>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</si>
  <si>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</si>
  <si>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</si>
  <si>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</si>
  <si>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</si>
  <si>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</si>
  <si>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</si>
  <si>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</si>
  <si>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</si>
  <si>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</si>
  <si>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</si>
  <si>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</si>
  <si>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</si>
  <si>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</si>
  <si>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</si>
  <si>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</si>
  <si>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</si>
  <si>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</si>
  <si>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</si>
  <si>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</si>
  <si>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</si>
  <si>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</si>
  <si>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</si>
  <si>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</si>
  <si>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</si>
  <si>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</si>
  <si>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</si>
  <si>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</si>
  <si>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</si>
  <si>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</si>
  <si>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</si>
  <si>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</si>
  <si>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</si>
  <si>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</si>
  <si>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</si>
  <si>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</si>
  <si>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</si>
  <si>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</si>
  <si>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</si>
  <si>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</si>
  <si>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</si>
  <si>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</si>
  <si>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</si>
  <si>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</si>
  <si>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</si>
  <si>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</si>
  <si>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</si>
  <si>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</si>
  <si>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</si>
  <si>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</si>
  <si>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</si>
  <si>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</si>
  <si>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</si>
  <si>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</si>
  <si>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</si>
  <si>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</si>
  <si>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</si>
  <si>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</si>
  <si>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</si>
  <si>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</si>
  <si>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</si>
  <si>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</si>
  <si>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</si>
  <si>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</si>
  <si>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</si>
  <si>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</si>
  <si>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</si>
  <si>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</si>
  <si>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</si>
  <si>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</si>
  <si>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</si>
  <si>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</si>
  <si>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</si>
  <si>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</si>
  <si>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</si>
  <si>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</si>
  <si>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</si>
  <si>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</si>
  <si>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</si>
  <si>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</si>
  <si>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</si>
  <si>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</si>
  <si>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</si>
  <si>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</si>
  <si>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</si>
  <si>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</si>
  <si>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</si>
  <si>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</si>
  <si>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</si>
  <si>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</si>
  <si>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</si>
  <si>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</si>
  <si>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</si>
  <si>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</si>
  <si>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</si>
  <si>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</si>
  <si>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</si>
  <si>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</si>
  <si>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</si>
  <si>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</si>
  <si>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</si>
  <si>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</si>
  <si>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</si>
  <si>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</si>
  <si>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</si>
  <si>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</si>
  <si>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</si>
  <si>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</si>
  <si>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</si>
  <si>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</si>
  <si>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</si>
  <si>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</si>
  <si>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</si>
  <si>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</si>
  <si>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</si>
  <si>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</si>
  <si>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</si>
  <si>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</si>
  <si>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</si>
  <si>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</si>
  <si>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</si>
  <si>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</si>
  <si>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</si>
  <si>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</si>
  <si>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</si>
  <si>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</si>
  <si>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</si>
  <si>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</si>
  <si>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</si>
  <si>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</si>
  <si>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</si>
  <si>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</si>
  <si>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</si>
  <si>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</si>
  <si>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</si>
  <si>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</si>
  <si>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</si>
  <si>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</si>
  <si>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</si>
  <si>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</si>
  <si>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</si>
  <si>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</si>
  <si>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</si>
  <si>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</si>
  <si>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</si>
  <si>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</si>
  <si>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</si>
  <si>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</si>
  <si>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</si>
  <si>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</si>
  <si>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</si>
  <si>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</si>
  <si>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</si>
  <si>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</si>
  <si>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</si>
  <si>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</si>
  <si>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</si>
  <si>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</si>
  <si>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</si>
  <si>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</si>
  <si>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</si>
  <si>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</si>
  <si>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</si>
  <si>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</si>
  <si>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</si>
  <si>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</si>
  <si>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</si>
  <si>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</si>
  <si>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</si>
  <si>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</si>
  <si>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</si>
  <si>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</si>
  <si>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</si>
  <si>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</si>
  <si>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</si>
  <si>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</si>
  <si>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</si>
  <si>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</si>
  <si>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</si>
  <si>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</si>
  <si>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</si>
  <si>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</si>
  <si>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</si>
  <si>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</si>
  <si>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</si>
  <si>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</si>
  <si>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</si>
  <si>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</si>
  <si>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</si>
  <si>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</si>
  <si>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</si>
  <si>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</si>
  <si>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</si>
  <si>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</si>
  <si>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</si>
  <si>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</si>
  <si>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</si>
  <si>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</si>
  <si>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</si>
  <si>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</si>
  <si>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</si>
  <si>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</si>
  <si>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</si>
  <si>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</si>
  <si>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</si>
  <si>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</si>
  <si>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</si>
  <si>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</si>
  <si>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</si>
  <si>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</si>
  <si>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</si>
  <si>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</si>
  <si>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</si>
  <si>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</si>
  <si>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</si>
  <si>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</si>
  <si>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</si>
  <si>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</si>
  <si>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</si>
  <si>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</si>
  <si>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</si>
  <si>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</si>
  <si>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</si>
  <si>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</si>
  <si>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</si>
  <si>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</si>
  <si>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</si>
  <si>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</si>
  <si>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</si>
  <si>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</si>
  <si>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</si>
  <si>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</si>
  <si>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</si>
  <si>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</si>
  <si>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</si>
  <si>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</si>
  <si>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</si>
  <si>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</si>
  <si>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</si>
  <si>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</si>
  <si>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</si>
  <si>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</si>
  <si>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</si>
  <si>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</si>
  <si>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</si>
  <si>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</si>
  <si>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</si>
  <si>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</si>
  <si>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</si>
  <si>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</si>
  <si>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</si>
  <si>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</si>
  <si>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</si>
  <si>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</si>
  <si>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</si>
  <si>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</si>
  <si>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</si>
  <si>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</si>
  <si>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</si>
  <si>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</si>
  <si>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</si>
  <si>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</si>
  <si>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</si>
  <si>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</si>
  <si>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</si>
  <si>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</si>
  <si>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</si>
  <si>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</si>
  <si>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</si>
  <si>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</si>
  <si>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</si>
  <si>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</si>
  <si>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</si>
  <si>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</si>
  <si>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</si>
  <si>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</si>
  <si>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</si>
  <si>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</si>
  <si>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</si>
  <si>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</si>
  <si>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</si>
  <si>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</si>
  <si>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</si>
  <si>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</si>
  <si>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</si>
  <si>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</si>
  <si>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</si>
  <si>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</si>
  <si>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</si>
  <si>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</si>
  <si>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</si>
  <si>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</si>
  <si>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</si>
  <si>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</si>
  <si>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</si>
  <si>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</si>
  <si>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</si>
  <si>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</si>
  <si>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</si>
  <si>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</si>
  <si>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</si>
  <si>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</si>
  <si>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</si>
  <si>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</si>
  <si>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</si>
  <si>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</si>
  <si>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</si>
  <si>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</si>
  <si>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</si>
  <si>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</si>
  <si>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</si>
  <si>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</si>
  <si>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</si>
  <si>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</si>
  <si>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</si>
  <si>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</si>
  <si>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</si>
  <si>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</si>
  <si>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</si>
  <si>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</si>
  <si>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</si>
  <si>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</si>
  <si>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</si>
  <si>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</si>
  <si>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</si>
  <si>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</si>
  <si>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</si>
  <si>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</si>
  <si>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</si>
  <si>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</si>
  <si>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</si>
  <si>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</si>
  <si>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</si>
  <si>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</si>
  <si>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</si>
  <si>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</si>
  <si>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</si>
  <si>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</si>
  <si>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</si>
  <si>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</si>
  <si>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</si>
  <si>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</si>
  <si>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</si>
  <si>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</si>
  <si>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</si>
  <si>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</si>
  <si>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</si>
  <si>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</si>
  <si>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</si>
  <si>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</si>
  <si>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</si>
  <si>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</si>
  <si>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</si>
  <si>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</si>
  <si>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</si>
  <si>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</si>
  <si>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</si>
  <si>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</si>
  <si>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</si>
  <si>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</si>
  <si>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</si>
  <si>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</si>
  <si>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</si>
  <si>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</si>
  <si>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</si>
  <si>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</si>
  <si>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</si>
  <si>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</si>
  <si>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</si>
  <si>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</si>
  <si>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</si>
  <si>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</si>
  <si>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</si>
  <si>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</si>
  <si>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</si>
  <si>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</si>
  <si>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</si>
  <si>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</si>
  <si>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</si>
  <si>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</si>
  <si>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</si>
  <si>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</si>
  <si>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</si>
  <si>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</si>
  <si>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</si>
  <si>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</si>
  <si>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</si>
  <si>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</si>
  <si>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</si>
  <si>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</si>
  <si>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</si>
  <si>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</si>
  <si>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</si>
  <si>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</si>
  <si>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</si>
  <si>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</si>
  <si>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</si>
  <si>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</si>
  <si>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</si>
  <si>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</si>
  <si>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</si>
  <si>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</si>
  <si>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</si>
  <si>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</si>
  <si>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</si>
  <si>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</si>
  <si>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</si>
  <si>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</si>
  <si>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</si>
  <si>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</si>
  <si>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</si>
  <si>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</si>
  <si>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</si>
  <si>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</si>
  <si>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</si>
  <si>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</si>
  <si>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</si>
  <si>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</si>
  <si>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</si>
  <si>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</si>
  <si>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</si>
  <si>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</si>
  <si>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</si>
  <si>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</si>
  <si>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</si>
  <si>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</si>
  <si>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</si>
  <si>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</si>
  <si>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</si>
  <si>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</si>
  <si>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</si>
  <si>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</si>
  <si>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</si>
  <si>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</si>
  <si>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</si>
  <si>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</si>
  <si>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</si>
  <si>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</si>
  <si>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</si>
  <si>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</si>
  <si>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</si>
  <si>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</si>
  <si>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</si>
  <si>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</si>
  <si>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</si>
  <si>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</si>
  <si>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</si>
  <si>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</si>
  <si>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</si>
  <si>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</si>
  <si>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</si>
  <si>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</si>
  <si>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</si>
  <si>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</si>
  <si>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</si>
  <si>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</si>
  <si>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</si>
  <si>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</si>
  <si>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</si>
  <si>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</si>
  <si>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</si>
  <si>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</si>
  <si>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</si>
  <si>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</si>
  <si>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</si>
  <si>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</si>
  <si>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</si>
  <si>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</si>
  <si>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</si>
  <si>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</si>
  <si>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</si>
  <si>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</si>
  <si>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</si>
  <si>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</si>
  <si>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</si>
  <si>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</si>
  <si>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</si>
  <si>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</si>
  <si>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</si>
  <si>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</si>
  <si>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</si>
  <si>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</si>
  <si>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</si>
  <si>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</si>
  <si>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</si>
  <si>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</si>
  <si>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</si>
  <si>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</si>
  <si>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</si>
  <si>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</si>
  <si>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</si>
  <si>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</si>
  <si>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</si>
  <si>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</si>
  <si>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</si>
  <si>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</si>
  <si>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</si>
  <si>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</si>
  <si>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</si>
  <si>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</si>
  <si>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</si>
  <si>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</si>
  <si>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</si>
  <si>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</si>
  <si>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</si>
  <si>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</si>
  <si>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</si>
  <si>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</si>
  <si>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</si>
  <si>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</si>
  <si>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</si>
  <si>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</si>
  <si>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</si>
  <si>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</si>
  <si>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</si>
  <si>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</si>
  <si>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</si>
  <si>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</si>
  <si>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</si>
  <si>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</si>
  <si>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</si>
  <si>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</si>
  <si>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</si>
  <si>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</si>
  <si>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</si>
  <si>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</si>
  <si>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</si>
  <si>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</si>
  <si>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</si>
  <si>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</si>
  <si>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</si>
  <si>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</si>
  <si>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</si>
  <si>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</si>
  <si>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</si>
  <si>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</si>
  <si>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</si>
  <si>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</si>
  <si>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</si>
  <si>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</si>
  <si>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</si>
  <si>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</si>
  <si>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</si>
  <si>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</si>
  <si>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</si>
  <si>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</si>
  <si>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</si>
  <si>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</si>
  <si>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</si>
  <si>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</si>
  <si>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</si>
  <si>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</si>
  <si>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</si>
  <si>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</si>
  <si>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</si>
  <si>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</si>
  <si>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</si>
  <si>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</si>
  <si>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</si>
  <si>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</si>
  <si>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</si>
  <si>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</si>
  <si>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</si>
  <si>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</si>
  <si>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</si>
  <si>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</si>
  <si>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</si>
  <si>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</si>
  <si>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</si>
  <si>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</si>
  <si>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</si>
  <si>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</si>
  <si>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</si>
  <si>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</si>
  <si>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</si>
  <si>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</si>
  <si>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</si>
  <si>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</si>
  <si>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</si>
  <si>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</si>
  <si>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</si>
  <si>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</si>
  <si>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</si>
  <si>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</si>
  <si>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</si>
  <si>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</si>
  <si>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</si>
  <si>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</si>
  <si>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</si>
  <si>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</si>
  <si>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</si>
  <si>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</si>
  <si>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</si>
  <si>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</si>
  <si>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</si>
  <si>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</si>
  <si>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</si>
  <si>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</si>
  <si>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</si>
  <si>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</si>
  <si>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</si>
  <si>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</si>
  <si>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</si>
  <si>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</si>
  <si>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</si>
  <si>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</si>
  <si>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</si>
  <si>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</si>
  <si>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</si>
  <si>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</si>
  <si>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</si>
  <si>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</si>
  <si>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</si>
  <si>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</si>
  <si>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</si>
  <si>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</si>
  <si>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</si>
  <si>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</si>
  <si>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</si>
  <si>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</si>
  <si>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</si>
  <si>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</si>
  <si>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</si>
  <si>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</si>
  <si>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</si>
  <si>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</si>
  <si>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</si>
  <si>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</si>
  <si>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</si>
  <si>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</si>
  <si>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</si>
  <si>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</si>
  <si>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</si>
  <si>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</si>
  <si>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</si>
  <si>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</si>
  <si>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</si>
  <si>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</si>
  <si>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</si>
  <si>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</si>
  <si>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</si>
  <si>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</si>
  <si>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</si>
  <si>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</si>
  <si>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</si>
  <si>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</si>
  <si>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</si>
  <si>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</si>
  <si>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</si>
  <si>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</si>
  <si>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</si>
  <si>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</si>
  <si>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</si>
  <si>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</si>
  <si>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</si>
  <si>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</si>
  <si>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</si>
  <si>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</si>
  <si>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</si>
  <si>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</si>
  <si>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</si>
  <si>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</si>
  <si>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</si>
  <si>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</si>
  <si>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</si>
  <si>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</si>
  <si>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</si>
  <si>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</si>
  <si>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</si>
  <si>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</si>
  <si>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</si>
  <si>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</si>
  <si>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</si>
  <si>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</si>
  <si>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</si>
  <si>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</si>
  <si>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</si>
  <si>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</si>
  <si>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</si>
  <si>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</si>
  <si>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</si>
  <si>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</si>
  <si>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</si>
  <si>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</si>
  <si>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</si>
  <si>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</si>
  <si>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</si>
  <si>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</si>
  <si>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</si>
  <si>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</si>
  <si>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</si>
  <si>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</si>
  <si>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</si>
  <si>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</si>
  <si>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</si>
  <si>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</si>
  <si>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</si>
  <si>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</si>
  <si>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</si>
  <si>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</si>
  <si>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</si>
  <si>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</si>
  <si>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</si>
  <si>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</si>
  <si>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</si>
  <si>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</si>
  <si>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</si>
  <si>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</si>
  <si>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</si>
  <si>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</si>
  <si>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</si>
  <si>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</si>
  <si>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</si>
  <si>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</si>
  <si>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</si>
  <si>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</si>
  <si>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</si>
  <si>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</si>
  <si>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</si>
  <si>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</si>
  <si>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</si>
  <si>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</si>
  <si>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</si>
  <si>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</si>
  <si>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</si>
  <si>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</si>
  <si>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</si>
  <si>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</si>
  <si>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</si>
  <si>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</si>
  <si>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</si>
  <si>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</si>
  <si>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</si>
  <si>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</si>
  <si>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</si>
  <si>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</si>
  <si>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</si>
  <si>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</si>
  <si>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</si>
  <si>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</si>
  <si>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</si>
  <si>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</si>
  <si>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</si>
  <si>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</si>
  <si>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</si>
  <si>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</si>
  <si>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</si>
  <si>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</si>
  <si>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</si>
  <si>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</si>
  <si>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</si>
  <si>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</si>
  <si>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</si>
  <si>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</si>
  <si>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</si>
  <si>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</si>
  <si>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</si>
  <si>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</si>
  <si>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</si>
  <si>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</si>
  <si>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</si>
  <si>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</si>
  <si>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</si>
  <si>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</si>
  <si>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</si>
  <si>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</si>
  <si>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</si>
  <si>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</si>
  <si>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</si>
  <si>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</si>
  <si>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</si>
  <si>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</si>
  <si>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</si>
  <si>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</si>
  <si>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</si>
  <si>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</si>
  <si>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</si>
  <si>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</si>
  <si>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</si>
  <si>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</si>
  <si>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</si>
  <si>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</si>
  <si>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</si>
  <si>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</si>
  <si>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</si>
  <si>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</si>
  <si>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</si>
  <si>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</si>
  <si>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</si>
  <si>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</si>
  <si>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</si>
  <si>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</si>
  <si>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</si>
  <si>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</si>
  <si>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</si>
  <si>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</si>
  <si>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</si>
  <si>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</si>
  <si>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</si>
  <si>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</si>
  <si>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</si>
  <si>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</si>
  <si>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</si>
  <si>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</si>
  <si>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</si>
  <si>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</si>
  <si>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</si>
  <si>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</si>
  <si>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</si>
  <si>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</si>
  <si>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</si>
  <si>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</si>
  <si>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</si>
  <si>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</si>
  <si>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</si>
  <si>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</si>
  <si>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</si>
  <si>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</si>
  <si>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</si>
  <si>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</si>
  <si>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</si>
  <si>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</si>
  <si>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</si>
  <si>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</si>
  <si>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</si>
  <si>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</si>
  <si>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</si>
  <si>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</si>
  <si>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</si>
  <si>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</si>
  <si>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</si>
  <si>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</si>
  <si>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</si>
  <si>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</si>
  <si>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</si>
  <si>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</si>
  <si>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</si>
  <si>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</si>
  <si>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</si>
  <si>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</si>
  <si>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</si>
  <si>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</si>
  <si>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</si>
  <si>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</si>
  <si>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</si>
  <si>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</si>
  <si>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</si>
  <si>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</si>
  <si>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</si>
  <si>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</si>
  <si>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</si>
  <si>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</si>
  <si>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</si>
  <si>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</si>
  <si>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</si>
  <si>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</si>
  <si>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</si>
  <si>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</si>
  <si>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</si>
  <si>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</si>
  <si>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</si>
  <si>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</si>
  <si>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</si>
  <si>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</si>
  <si>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</si>
  <si>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</si>
  <si>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</si>
  <si>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</si>
  <si>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</si>
  <si>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</si>
  <si>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</si>
  <si>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</si>
  <si>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</si>
  <si>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</si>
  <si>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</si>
  <si>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</si>
  <si>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</si>
  <si>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</si>
  <si>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</si>
  <si>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</si>
  <si>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</si>
  <si>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</si>
  <si>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</si>
  <si>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</si>
  <si>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</si>
  <si>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</si>
  <si>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</si>
  <si>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</si>
  <si>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</si>
  <si>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</si>
  <si>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</si>
  <si>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</si>
  <si>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</si>
  <si>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</si>
  <si>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</si>
  <si>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</si>
  <si>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</si>
  <si>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</si>
  <si>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</si>
  <si>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</si>
  <si>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</si>
  <si>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</si>
  <si>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</si>
  <si>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</si>
  <si>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</si>
  <si>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</si>
  <si>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</si>
  <si>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</si>
  <si>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</si>
  <si>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</si>
  <si>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</si>
  <si>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</si>
  <si>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</si>
  <si>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</si>
  <si>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</si>
  <si>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</si>
  <si>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</si>
  <si>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</si>
  <si>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</si>
  <si>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</si>
  <si>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</si>
  <si>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</si>
  <si>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</si>
  <si>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</si>
  <si>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</si>
  <si>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</si>
  <si>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</si>
  <si>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</si>
  <si>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</si>
  <si>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</si>
  <si>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</si>
  <si>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</si>
  <si>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</si>
  <si>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</si>
  <si>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</si>
  <si>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</si>
  <si>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</si>
  <si>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</si>
  <si>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</si>
  <si>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</si>
  <si>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</si>
  <si>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</si>
  <si>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</si>
  <si>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</si>
  <si>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</si>
  <si>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</si>
  <si>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</si>
  <si>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</si>
  <si>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</si>
  <si>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</si>
  <si>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</si>
  <si>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</si>
  <si>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</si>
  <si>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</si>
  <si>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</si>
  <si>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</si>
  <si>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</si>
  <si>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</si>
  <si>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</si>
  <si>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</si>
  <si>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</si>
  <si>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</si>
  <si>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</si>
  <si>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</si>
  <si>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</si>
  <si>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</si>
  <si>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</si>
  <si>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</si>
  <si>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</si>
  <si>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</si>
  <si>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</si>
  <si>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</si>
  <si>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</si>
  <si>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</si>
  <si>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</si>
  <si>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</si>
  <si>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</si>
  <si>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</si>
  <si>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</si>
  <si>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</si>
  <si>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</si>
  <si>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</si>
  <si>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</si>
  <si>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</si>
  <si>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</si>
  <si>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</si>
  <si>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</si>
  <si>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</si>
  <si>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</si>
  <si>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</si>
  <si>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</si>
  <si>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</si>
  <si>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</si>
  <si>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</si>
  <si>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</si>
  <si>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</si>
  <si>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</si>
  <si>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</si>
  <si>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</si>
  <si>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</si>
  <si>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</si>
  <si>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</si>
  <si>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</si>
  <si>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</si>
  <si>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</si>
  <si>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</si>
  <si>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</si>
  <si>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</si>
  <si>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</si>
  <si>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</si>
  <si>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</si>
  <si>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</si>
  <si>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</si>
  <si>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</si>
  <si>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</si>
  <si>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</si>
  <si>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</si>
  <si>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</si>
  <si>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</si>
  <si>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</si>
  <si>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</si>
  <si>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</si>
  <si>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</si>
  <si>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</si>
  <si>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</si>
  <si>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</si>
  <si>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</si>
  <si>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</si>
  <si>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</si>
  <si>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</si>
  <si>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</si>
  <si>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</si>
  <si>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</si>
  <si>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</si>
  <si>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</si>
  <si>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</si>
  <si>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</si>
  <si>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</si>
  <si>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</si>
  <si>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</si>
  <si>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</si>
  <si>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</si>
  <si>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</si>
  <si>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</si>
  <si>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</si>
  <si>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</si>
  <si>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</si>
  <si>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</si>
  <si>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</si>
  <si>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</si>
  <si>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</si>
  <si>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</si>
  <si>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</si>
  <si>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</si>
  <si>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</si>
  <si>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</si>
  <si>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</si>
  <si>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</si>
  <si>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</si>
  <si>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</si>
  <si>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</si>
  <si>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</si>
  <si>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</si>
  <si>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</si>
  <si>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</si>
  <si>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</si>
  <si>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</si>
  <si>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</si>
  <si>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</si>
  <si>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</si>
  <si>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</si>
  <si>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</si>
  <si>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</si>
  <si>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</si>
  <si>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</si>
  <si>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</si>
  <si>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</si>
  <si>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</si>
  <si>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</si>
  <si>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</si>
  <si>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</si>
  <si>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</si>
  <si>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</si>
  <si>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</si>
  <si>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</si>
  <si>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</si>
  <si>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</si>
  <si>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</si>
  <si>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</si>
  <si>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</si>
  <si>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</si>
  <si>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</si>
  <si>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</si>
  <si>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</si>
  <si>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</si>
  <si>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</si>
  <si>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</si>
  <si>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</si>
  <si>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</si>
  <si>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</si>
  <si>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</si>
  <si>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</si>
  <si>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</si>
  <si>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</si>
  <si>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</si>
  <si>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</si>
  <si>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</si>
  <si>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</si>
  <si>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</si>
  <si>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</si>
  <si>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</si>
  <si>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</si>
  <si>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</si>
  <si>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</si>
  <si>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</si>
  <si>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</si>
  <si>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</si>
  <si>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</si>
  <si>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</si>
  <si>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</si>
  <si>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</si>
  <si>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</si>
  <si>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</si>
  <si>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</si>
  <si>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</si>
  <si>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</si>
  <si>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</si>
  <si>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</si>
  <si>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</si>
  <si>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</si>
  <si>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</si>
  <si>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</si>
  <si>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</si>
  <si>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</si>
  <si>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</si>
  <si>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</si>
  <si>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</si>
  <si>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</si>
  <si>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</si>
  <si>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</si>
  <si>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</si>
  <si>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</si>
  <si>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</si>
  <si>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</si>
  <si>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</si>
  <si>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</si>
  <si>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</si>
  <si>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</si>
  <si>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</si>
  <si>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</si>
  <si>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</si>
  <si>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</si>
  <si>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</si>
  <si>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</si>
  <si>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</si>
  <si>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</si>
  <si>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</si>
  <si>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</si>
  <si>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</si>
  <si>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</si>
  <si>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</si>
  <si>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</si>
  <si>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</si>
  <si>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</si>
  <si>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</si>
  <si>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</si>
  <si>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</si>
  <si>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</si>
  <si>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</si>
  <si>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</si>
  <si>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</si>
  <si>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</si>
  <si>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</si>
  <si>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</si>
  <si>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</si>
  <si>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</si>
  <si>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</si>
  <si>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</si>
  <si>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</si>
  <si>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</si>
  <si>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</si>
  <si>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</si>
  <si>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</si>
  <si>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</si>
  <si>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</si>
  <si>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</si>
  <si>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</si>
  <si>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</si>
  <si>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</si>
  <si>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</si>
  <si>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</si>
  <si>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</si>
  <si>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</si>
  <si>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</si>
  <si>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</si>
  <si>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</si>
  <si>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</si>
  <si>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</si>
  <si>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</si>
  <si>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</si>
  <si>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</si>
  <si>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</si>
  <si>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</si>
  <si>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</si>
  <si>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</si>
  <si>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</si>
  <si>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</si>
  <si>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</si>
  <si>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</si>
  <si>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</si>
  <si>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</si>
  <si>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</si>
  <si>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</si>
  <si>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</si>
  <si>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</si>
  <si>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</si>
  <si>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</si>
  <si>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</si>
  <si>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</si>
  <si>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</si>
  <si>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</si>
  <si>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</si>
  <si>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</si>
  <si>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</si>
  <si>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</si>
  <si>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</si>
  <si>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</si>
  <si>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</si>
  <si>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</si>
  <si>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</si>
  <si>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</si>
  <si>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</si>
  <si>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</si>
  <si>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</si>
  <si>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</si>
  <si>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</si>
  <si>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</si>
  <si>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</si>
  <si>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</si>
  <si>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</si>
  <si>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</si>
  <si>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</si>
  <si>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</si>
  <si>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</si>
  <si>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</si>
  <si>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</si>
  <si>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</si>
  <si>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</si>
  <si>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</si>
  <si>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</si>
  <si>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</si>
  <si>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</si>
  <si>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</si>
  <si>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</si>
  <si>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</si>
  <si>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</si>
  <si>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</si>
  <si>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</si>
  <si>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</si>
  <si>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</si>
  <si>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</si>
  <si>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</si>
  <si>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</si>
  <si>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</si>
  <si>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</si>
  <si>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</si>
  <si>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</si>
  <si>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</si>
  <si>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</si>
  <si>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</si>
  <si>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</si>
  <si>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</si>
  <si>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</si>
  <si>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</si>
  <si>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</si>
  <si>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</si>
  <si>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</si>
  <si>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</si>
  <si>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</si>
  <si>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</si>
  <si>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</si>
  <si>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</si>
  <si>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</si>
  <si>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</si>
  <si>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</si>
  <si>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</si>
  <si>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</si>
  <si>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</si>
  <si>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</si>
  <si>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</si>
  <si>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</si>
  <si>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</si>
  <si>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</si>
  <si>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</si>
  <si>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</si>
  <si>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</si>
  <si>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</si>
  <si>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</si>
  <si>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</si>
  <si>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</si>
  <si>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</si>
  <si>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</si>
  <si>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</si>
  <si>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</si>
  <si>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</si>
  <si>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</si>
  <si>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</si>
  <si>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</si>
  <si>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</si>
  <si>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</si>
  <si>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</si>
  <si>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</si>
  <si>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</si>
  <si>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</si>
  <si>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</si>
  <si>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</si>
  <si>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</si>
  <si>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</si>
  <si>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</si>
  <si>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</si>
  <si>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</si>
  <si>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</si>
  <si>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</si>
  <si>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</si>
  <si>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</si>
  <si>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</si>
  <si>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</si>
  <si>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</si>
  <si>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</si>
  <si>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</si>
  <si>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</si>
  <si>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</si>
  <si>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</si>
  <si>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</si>
  <si>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</si>
  <si>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</si>
  <si>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</si>
  <si>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</si>
  <si>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</si>
  <si>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</si>
  <si>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</si>
  <si>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</si>
  <si>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</si>
  <si>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</si>
  <si>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</si>
  <si>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</si>
  <si>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</si>
  <si>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</si>
  <si>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</si>
  <si>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</si>
  <si>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</si>
  <si>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</si>
  <si>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</si>
  <si>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</si>
  <si>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</si>
  <si>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</si>
  <si>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</si>
  <si>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</si>
  <si>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</si>
  <si>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</si>
  <si>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</si>
  <si>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</si>
  <si>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</si>
  <si>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</si>
  <si>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</si>
  <si>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</si>
  <si>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</si>
  <si>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</si>
  <si>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</si>
  <si>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</si>
  <si>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</si>
  <si>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</si>
  <si>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</si>
  <si>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</si>
  <si>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</si>
  <si>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</si>
  <si>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</si>
  <si>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</si>
  <si>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</si>
  <si>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</si>
  <si>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</si>
  <si>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</si>
  <si>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</si>
  <si>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</si>
  <si>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</si>
  <si>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</si>
  <si>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</si>
  <si>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</si>
  <si>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</si>
  <si>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</si>
  <si>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</si>
  <si>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</si>
  <si>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</si>
  <si>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</si>
  <si>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</si>
  <si>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</si>
  <si>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</si>
  <si>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</si>
  <si>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</si>
  <si>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</si>
  <si>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</si>
  <si>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</si>
  <si>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</si>
  <si>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</si>
  <si>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</si>
  <si>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</si>
  <si>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</si>
  <si>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</si>
  <si>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</si>
  <si>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</si>
  <si>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</si>
  <si>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</si>
  <si>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</si>
  <si>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</si>
  <si>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</si>
  <si>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</si>
  <si>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</si>
  <si>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</si>
  <si>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</si>
  <si>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</si>
  <si>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</si>
  <si>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</si>
  <si>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</si>
  <si>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</si>
  <si>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</si>
  <si>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</si>
  <si>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</si>
  <si>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</si>
  <si>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</si>
  <si>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</si>
  <si>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</si>
  <si>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</si>
  <si>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</si>
  <si>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</si>
  <si>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</si>
  <si>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</si>
  <si>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</si>
  <si>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</si>
  <si>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</si>
  <si>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</si>
  <si>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</si>
  <si>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</si>
  <si>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</si>
  <si>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</si>
  <si>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</si>
  <si>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</si>
  <si>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</si>
  <si>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</si>
  <si>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</si>
  <si>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</si>
  <si>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</si>
  <si>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</si>
  <si>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</si>
  <si>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</si>
  <si>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</si>
  <si>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</si>
  <si>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</si>
  <si>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</si>
  <si>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</si>
  <si>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</si>
  <si>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</si>
  <si>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</si>
  <si>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</si>
  <si>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</si>
  <si>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</si>
  <si>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</si>
  <si>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</si>
  <si>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</si>
  <si>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</si>
  <si>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</si>
  <si>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</si>
  <si>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</si>
  <si>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</si>
  <si>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</si>
  <si>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</si>
  <si>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</si>
  <si>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</si>
  <si>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</si>
  <si>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</si>
  <si>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</si>
  <si>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</si>
  <si>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</si>
  <si>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</si>
  <si>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</si>
  <si>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</si>
  <si>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</si>
  <si>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</si>
  <si>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</si>
  <si>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</si>
  <si>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</si>
  <si>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</si>
  <si>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</si>
  <si>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</si>
  <si>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</si>
  <si>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</si>
  <si>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</si>
  <si>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</si>
  <si>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</si>
  <si>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</si>
  <si>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</si>
  <si>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</si>
  <si>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</si>
  <si>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</si>
  <si>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</si>
  <si>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</si>
  <si>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</si>
  <si>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</si>
  <si>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</si>
  <si>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</si>
  <si>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</si>
  <si>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</si>
  <si>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</si>
  <si>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</si>
  <si>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</si>
  <si>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</si>
  <si>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</si>
  <si>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</si>
  <si>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</si>
  <si>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</si>
  <si>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</si>
  <si>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</si>
  <si>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</si>
  <si>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</si>
  <si>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</si>
  <si>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</si>
  <si>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</si>
  <si>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</si>
  <si>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</si>
  <si>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</si>
  <si>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</si>
  <si>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</si>
  <si>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</si>
  <si>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</si>
  <si>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</si>
  <si>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</si>
  <si>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</si>
  <si>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</si>
  <si>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</si>
  <si>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</si>
  <si>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</si>
  <si>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</si>
  <si>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</si>
  <si>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</si>
  <si>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</si>
  <si>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</si>
  <si>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</si>
  <si>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</si>
  <si>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</si>
  <si>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</si>
  <si>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</si>
  <si>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</si>
  <si>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</si>
  <si>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</si>
  <si>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</si>
  <si>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</si>
  <si>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</si>
  <si>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</si>
  <si>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</si>
  <si>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</si>
  <si>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</si>
  <si>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</si>
  <si>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</si>
  <si>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</si>
  <si>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</si>
  <si>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</si>
  <si>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</si>
  <si>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</si>
  <si>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</si>
  <si>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</si>
  <si>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</si>
  <si>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</si>
  <si>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</si>
  <si>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</si>
  <si>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</si>
  <si>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</si>
  <si>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</si>
  <si>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</si>
  <si>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</si>
  <si>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</si>
  <si>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</si>
  <si>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</si>
  <si>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</si>
  <si>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</si>
  <si>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</si>
  <si>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</si>
  <si>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</si>
  <si>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</si>
  <si>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</si>
  <si>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</si>
  <si>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</si>
  <si>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</si>
  <si>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</si>
  <si>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</si>
  <si>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</si>
  <si>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</si>
  <si>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</si>
  <si>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</si>
  <si>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</si>
  <si>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</si>
  <si>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</si>
  <si>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</si>
  <si>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</si>
  <si>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</si>
  <si>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</si>
  <si>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</si>
  <si>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</si>
  <si>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</si>
  <si>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</si>
  <si>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</si>
  <si>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</si>
  <si>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</si>
  <si>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</si>
  <si>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</si>
  <si>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</si>
  <si>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</si>
  <si>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</si>
  <si>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</si>
  <si>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</si>
  <si>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</si>
  <si>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</si>
  <si>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</si>
  <si>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</si>
  <si>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</si>
  <si>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</si>
  <si>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</si>
  <si>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</si>
  <si>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</si>
  <si>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</si>
  <si>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</si>
  <si>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</si>
  <si>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</si>
  <si>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</si>
  <si>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</si>
  <si>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</si>
  <si>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</si>
  <si>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</si>
  <si>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</si>
  <si>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</si>
  <si>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</si>
  <si>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</si>
  <si>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</si>
  <si>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</si>
  <si>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</si>
  <si>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</si>
  <si>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</si>
  <si>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</si>
  <si>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</si>
  <si>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</si>
  <si>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</si>
  <si>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</si>
  <si>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</si>
  <si>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</si>
  <si>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</si>
  <si>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</si>
  <si>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</si>
  <si>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</si>
  <si>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</si>
  <si>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</si>
  <si>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</si>
  <si>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</si>
  <si>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</si>
  <si>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</si>
  <si>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</si>
  <si>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</si>
  <si>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</si>
  <si>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</si>
  <si>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</si>
  <si>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</si>
  <si>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</si>
  <si>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</si>
  <si>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</si>
  <si>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</si>
  <si>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</si>
  <si>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</si>
  <si>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</si>
  <si>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</si>
  <si>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</si>
  <si>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</si>
  <si>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</si>
  <si>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</si>
  <si>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</si>
  <si>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</si>
  <si>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</si>
  <si>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</si>
  <si>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</si>
  <si>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</si>
  <si>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</si>
  <si>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</si>
  <si>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</si>
  <si>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</si>
  <si>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</si>
  <si>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</si>
  <si>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</si>
  <si>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</si>
  <si>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</si>
  <si>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</si>
  <si>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</si>
  <si>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</si>
  <si>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</si>
  <si>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</si>
  <si>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</si>
  <si>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</si>
  <si>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</si>
  <si>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</si>
  <si>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</si>
  <si>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</si>
  <si>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</si>
  <si>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</si>
  <si>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</si>
  <si>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</si>
  <si>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</si>
  <si>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</si>
  <si>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</si>
  <si>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</si>
  <si>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</si>
  <si>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</si>
  <si>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</si>
  <si>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</si>
  <si>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</si>
  <si>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</si>
  <si>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</si>
  <si>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</si>
  <si>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</si>
  <si>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</si>
  <si>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</si>
  <si>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</si>
  <si>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</si>
  <si>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</si>
  <si>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</si>
  <si>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</si>
  <si>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</si>
  <si>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</si>
  <si>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</si>
  <si>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</si>
  <si>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</si>
  <si>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</si>
  <si>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</si>
  <si>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</si>
  <si>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</si>
  <si>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</si>
  <si>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</si>
  <si>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</si>
  <si>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</si>
  <si>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</si>
  <si>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</si>
  <si>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</si>
  <si>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</si>
  <si>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</si>
  <si>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</si>
  <si>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</si>
  <si>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</si>
  <si>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</si>
  <si>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</si>
  <si>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</si>
  <si>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</si>
  <si>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</si>
  <si>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</si>
  <si>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</si>
  <si>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</si>
  <si>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</si>
  <si>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</si>
  <si>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</si>
  <si>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</si>
  <si>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</si>
  <si>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</si>
  <si>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</si>
  <si>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</si>
  <si>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</si>
  <si>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</si>
  <si>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</si>
  <si>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</si>
  <si>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</si>
  <si>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</si>
  <si>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</si>
  <si>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</si>
  <si>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</si>
  <si>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</si>
  <si>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</si>
  <si>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</si>
  <si>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</si>
  <si>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</si>
  <si>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</si>
  <si>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</si>
  <si>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</si>
  <si>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</si>
  <si>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</si>
  <si>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</si>
  <si>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</si>
  <si>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</si>
  <si>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</si>
  <si>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</si>
  <si>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</si>
  <si>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</si>
  <si>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</si>
  <si>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</si>
  <si>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</si>
  <si>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</si>
  <si>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</si>
  <si>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</si>
  <si>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</si>
  <si>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</si>
  <si>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</si>
  <si>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</si>
  <si>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</si>
  <si>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</si>
  <si>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</si>
  <si>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</si>
  <si>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</si>
  <si>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</si>
  <si>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</si>
  <si>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</si>
  <si>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</si>
  <si>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</si>
  <si>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</si>
  <si>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</si>
  <si>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</si>
  <si>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</si>
  <si>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</si>
  <si>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</si>
  <si>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</si>
  <si>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</si>
  <si>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</si>
  <si>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</si>
  <si>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</si>
  <si>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</si>
  <si>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</si>
  <si>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</si>
  <si>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</si>
  <si>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</si>
  <si>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</si>
  <si>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</si>
  <si>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</si>
  <si>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</si>
  <si>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</si>
  <si>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</si>
  <si>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</si>
  <si>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</si>
  <si>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</si>
  <si>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</si>
  <si>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</si>
  <si>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</si>
  <si>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</si>
  <si>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</si>
  <si>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</si>
  <si>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</si>
  <si>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</si>
  <si>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</si>
  <si>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</si>
  <si>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</si>
  <si>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</si>
  <si>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</si>
  <si>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</si>
  <si>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</si>
  <si>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</si>
  <si>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</si>
  <si>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</si>
  <si>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</si>
  <si>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</si>
  <si>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</si>
  <si>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</si>
  <si>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</si>
  <si>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</si>
  <si>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</si>
  <si>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</si>
  <si>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</si>
  <si>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</si>
  <si>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</si>
  <si>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</si>
  <si>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</si>
  <si>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</si>
  <si>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</si>
  <si>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</si>
  <si>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</si>
  <si>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</si>
  <si>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</si>
  <si>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</si>
  <si>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</si>
  <si>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</si>
  <si>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</si>
  <si>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</si>
  <si>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</si>
  <si>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</si>
  <si>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</si>
  <si>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</si>
  <si>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</si>
  <si>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</si>
  <si>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</si>
  <si>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</si>
  <si>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</si>
  <si>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</si>
  <si>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</si>
  <si>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</si>
  <si>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</si>
  <si>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</si>
  <si>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</si>
  <si>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</si>
  <si>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</si>
  <si>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</si>
  <si>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</si>
  <si>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</si>
  <si>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</si>
  <si>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</si>
  <si>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</si>
  <si>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</si>
  <si>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</si>
  <si>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</si>
  <si>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</si>
  <si>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</si>
  <si>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</si>
  <si>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</si>
  <si>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</si>
  <si>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</si>
  <si>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</si>
  <si>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</si>
  <si>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</si>
  <si>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</si>
  <si>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</si>
  <si>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</si>
  <si>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</si>
  <si>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</si>
  <si>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</si>
  <si>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</si>
  <si>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</si>
  <si>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</si>
  <si>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</si>
  <si>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</si>
  <si>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</si>
  <si>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</si>
  <si>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</si>
  <si>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</si>
  <si>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</si>
  <si>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</si>
  <si>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</si>
  <si>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</si>
  <si>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</si>
  <si>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</si>
  <si>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</si>
  <si>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</si>
  <si>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</si>
  <si>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</si>
  <si>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</si>
  <si>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</si>
  <si>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</si>
  <si>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</si>
  <si>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</si>
  <si>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</si>
  <si>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</si>
  <si>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</si>
  <si>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</si>
  <si>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</si>
  <si>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</si>
  <si>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</si>
  <si>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</si>
  <si>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</si>
  <si>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</si>
  <si>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</si>
  <si>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</si>
  <si>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</si>
  <si>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</si>
  <si>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</si>
  <si>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</si>
  <si>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</si>
  <si>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</si>
  <si>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</si>
  <si>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</si>
  <si>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</si>
  <si>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</si>
  <si>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</si>
  <si>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</si>
  <si>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</si>
  <si>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</si>
  <si>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</si>
  <si>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</si>
  <si>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</si>
  <si>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</si>
  <si>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</si>
  <si>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</si>
  <si>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</si>
  <si>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</si>
  <si>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</si>
  <si>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</si>
  <si>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</si>
  <si>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</si>
  <si>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</si>
  <si>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</si>
  <si>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</si>
  <si>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</si>
  <si>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</si>
  <si>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</si>
  <si>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</si>
  <si>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</si>
  <si>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</si>
  <si>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</si>
  <si>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</si>
  <si>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</si>
  <si>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</si>
  <si>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</si>
  <si>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</si>
  <si>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</si>
  <si>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</si>
  <si>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</si>
  <si>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</si>
  <si>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</si>
  <si>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</si>
  <si>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</si>
  <si>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</si>
  <si>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</si>
  <si>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</si>
  <si>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</si>
  <si>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</si>
  <si>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</si>
  <si>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</si>
  <si>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</si>
  <si>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</si>
  <si>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</si>
  <si>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</si>
  <si>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</si>
  <si>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</si>
  <si>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</si>
  <si>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</si>
  <si>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</si>
  <si>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</si>
  <si>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</si>
  <si>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</si>
  <si>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</si>
  <si>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</si>
  <si>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</si>
  <si>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</si>
  <si>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</si>
  <si>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</si>
  <si>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</si>
  <si>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</si>
  <si>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</si>
  <si>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</si>
  <si>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</si>
  <si>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</si>
  <si>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</si>
  <si>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</si>
  <si>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</si>
  <si>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</si>
  <si>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</si>
  <si>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</si>
  <si>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</si>
  <si>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</si>
  <si>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</si>
  <si>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</si>
  <si>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</si>
  <si>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</si>
  <si>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</si>
  <si>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</si>
  <si>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</si>
  <si>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</si>
  <si>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</si>
  <si>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</si>
  <si>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</si>
  <si>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</si>
  <si>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</si>
  <si>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</si>
  <si>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</si>
  <si>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</si>
  <si>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</si>
  <si>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</si>
  <si>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</si>
  <si>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</si>
  <si>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</si>
  <si>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</si>
  <si>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</si>
  <si>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</si>
  <si>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</si>
  <si>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</si>
  <si>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</si>
  <si>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</si>
  <si>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</si>
  <si>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</si>
  <si>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</si>
  <si>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</si>
  <si>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</si>
  <si>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</si>
  <si>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</si>
  <si>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</si>
  <si>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</si>
  <si>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</si>
  <si>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</si>
  <si>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</si>
  <si>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</si>
  <si>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</si>
  <si>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</si>
  <si>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</si>
  <si>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</si>
  <si>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</si>
  <si>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</si>
  <si>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</si>
  <si>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</si>
  <si>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</si>
  <si>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</si>
  <si>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</si>
  <si>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</si>
  <si>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</si>
  <si>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</si>
  <si>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</si>
  <si>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</si>
  <si>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</si>
  <si>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</si>
  <si>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</si>
  <si>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</si>
  <si>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</si>
  <si>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</si>
  <si>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</si>
  <si>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</si>
  <si>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</si>
  <si>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</si>
  <si>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</si>
  <si>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</si>
  <si>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</si>
  <si>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</si>
  <si>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</si>
  <si>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</si>
  <si>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</si>
  <si>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</si>
  <si>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</si>
  <si>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</si>
  <si>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</si>
  <si>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</si>
  <si>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</si>
  <si>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</si>
  <si>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</si>
  <si>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</si>
  <si>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</si>
  <si>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</si>
  <si>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</si>
  <si>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</si>
  <si>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</si>
  <si>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</si>
  <si>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</si>
  <si>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</si>
  <si>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</si>
  <si>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</si>
  <si>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</si>
  <si>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</si>
  <si>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</si>
  <si>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</si>
  <si>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</si>
  <si>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</si>
  <si>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</si>
  <si>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</si>
  <si>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</si>
  <si>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</si>
  <si>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</si>
  <si>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</si>
  <si>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</si>
  <si>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</si>
  <si>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</si>
  <si>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</si>
  <si>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</si>
  <si>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</si>
  <si>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</si>
  <si>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</si>
  <si>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</si>
  <si>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</si>
  <si>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</si>
  <si>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</si>
  <si>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</si>
  <si>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</si>
  <si>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</si>
  <si>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</si>
  <si>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</si>
  <si>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</si>
  <si>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</si>
  <si>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</si>
  <si>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</si>
  <si>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</si>
  <si>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</si>
  <si>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</si>
  <si>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</si>
  <si>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</si>
  <si>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</si>
  <si>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</si>
  <si>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</si>
  <si>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</si>
  <si>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</si>
  <si>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</si>
  <si>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</si>
  <si>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</si>
  <si>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</si>
  <si>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</si>
  <si>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</si>
  <si>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</si>
  <si>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</si>
  <si>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</si>
  <si>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</si>
  <si>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</si>
  <si>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</si>
  <si>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</si>
  <si>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</si>
  <si>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</si>
  <si>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</si>
  <si>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</si>
  <si>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</si>
  <si>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</si>
  <si>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</si>
  <si>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</si>
  <si>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</si>
  <si>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</si>
  <si>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</si>
  <si>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</si>
  <si>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</si>
  <si>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</si>
  <si>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</si>
  <si>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</si>
  <si>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</si>
  <si>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</si>
  <si>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</si>
  <si>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</si>
  <si>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</si>
  <si>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</si>
  <si>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</si>
  <si>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</si>
  <si>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</si>
  <si>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</si>
  <si>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</si>
  <si>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</si>
  <si>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</si>
  <si>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</si>
  <si>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</si>
  <si>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</si>
  <si>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</si>
  <si>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</si>
  <si>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</si>
  <si>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</si>
  <si>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</si>
  <si>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</si>
  <si>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</si>
  <si>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</si>
  <si>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</si>
  <si>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</si>
  <si>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</si>
  <si>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</si>
  <si>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</si>
  <si>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</si>
  <si>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</si>
  <si>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</si>
  <si>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</si>
  <si>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</si>
  <si>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</si>
  <si>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</si>
  <si>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</si>
  <si>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</si>
  <si>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</si>
  <si>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</si>
  <si>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</si>
  <si>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</si>
  <si>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</si>
  <si>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</si>
  <si>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</si>
  <si>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</si>
  <si>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</si>
  <si>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</si>
  <si>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</si>
  <si>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</si>
  <si>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</si>
  <si>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</si>
  <si>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</si>
  <si>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</si>
  <si>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</si>
  <si>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</si>
  <si>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</si>
  <si>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</si>
  <si>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</si>
  <si>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</si>
  <si>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</si>
  <si>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</si>
  <si>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</si>
  <si>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</si>
  <si>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</si>
  <si>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</si>
  <si>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</si>
  <si>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</si>
  <si>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</si>
  <si>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</si>
  <si>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</si>
  <si>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</si>
  <si>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</si>
  <si>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</si>
  <si>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</si>
  <si>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</si>
  <si>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</si>
  <si>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</si>
  <si>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</si>
  <si>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</si>
  <si>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</si>
  <si>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</si>
  <si>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</si>
  <si>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</si>
  <si>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</si>
  <si>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</si>
  <si>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</si>
  <si>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</si>
  <si>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</si>
  <si>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</si>
  <si>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</si>
  <si>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</si>
  <si>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</si>
  <si>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</si>
  <si>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</si>
  <si>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</si>
  <si>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</si>
  <si>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</si>
  <si>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</si>
  <si>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</si>
  <si>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</si>
  <si>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</si>
  <si>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</si>
  <si>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</si>
  <si>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</si>
  <si>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</si>
  <si>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</si>
  <si>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</si>
  <si>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</si>
  <si>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</si>
  <si>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</si>
  <si>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</si>
  <si>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</si>
  <si>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</si>
  <si>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</si>
  <si>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</si>
  <si>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</si>
  <si>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</si>
  <si>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</si>
  <si>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</si>
  <si>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</si>
  <si>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</si>
  <si>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</si>
  <si>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</si>
  <si>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</si>
  <si>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</si>
  <si>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</si>
  <si>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</si>
  <si>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</si>
  <si>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</si>
  <si>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</si>
  <si>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</si>
  <si>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</si>
  <si>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</si>
  <si>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</si>
  <si>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</si>
  <si>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</si>
  <si>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</si>
  <si>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</si>
  <si>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</si>
  <si>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</si>
  <si>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</si>
  <si>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</si>
  <si>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</si>
  <si>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</si>
  <si>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</si>
  <si>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</si>
  <si>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</si>
  <si>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</si>
  <si>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</si>
  <si>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</si>
  <si>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</si>
  <si>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</si>
  <si>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</si>
  <si>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</si>
  <si>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</si>
  <si>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</si>
  <si>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</si>
  <si>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</si>
  <si>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</si>
  <si>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</si>
  <si>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</si>
  <si>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</si>
  <si>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</si>
  <si>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</si>
  <si>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</si>
  <si>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</si>
  <si>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</si>
  <si>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</si>
  <si>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</si>
  <si>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</si>
  <si>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</si>
  <si>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</si>
  <si>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</si>
  <si>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</si>
  <si>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</si>
  <si>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</si>
  <si>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</si>
  <si>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</si>
  <si>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</si>
  <si>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</si>
  <si>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</si>
  <si>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</si>
  <si>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</si>
  <si>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</si>
  <si>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</si>
  <si>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</si>
  <si>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</si>
  <si>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</si>
  <si>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</si>
  <si>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</si>
  <si>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</si>
  <si>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</si>
  <si>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</si>
  <si>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</si>
  <si>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</si>
  <si>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</si>
  <si>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</si>
  <si>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</si>
  <si>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</si>
  <si>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</si>
  <si>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</si>
  <si>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</si>
  <si>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</si>
  <si>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</si>
  <si>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</si>
  <si>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</si>
  <si>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</si>
  <si>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</si>
  <si>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</si>
  <si>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</si>
  <si>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</si>
  <si>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</si>
  <si>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</si>
  <si>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</si>
  <si>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</si>
  <si>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</si>
  <si>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</si>
  <si>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</si>
  <si>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</si>
  <si>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</si>
  <si>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</si>
  <si>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</si>
  <si>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</si>
  <si>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</si>
  <si>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</si>
  <si>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</si>
  <si>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</si>
  <si>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</si>
  <si>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</si>
  <si>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</si>
  <si>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</si>
  <si>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</si>
  <si>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</si>
  <si>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</si>
  <si>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</si>
  <si>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</si>
  <si>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</si>
  <si>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</si>
  <si>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</si>
  <si>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</si>
  <si>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</si>
  <si>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</si>
  <si>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</si>
  <si>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</si>
  <si>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</si>
  <si>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</si>
  <si>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</si>
  <si>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</si>
  <si>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</si>
  <si>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</si>
  <si>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</si>
  <si>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</si>
  <si>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</si>
  <si>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</si>
  <si>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</si>
  <si>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</si>
  <si>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</si>
  <si>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</si>
  <si>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</si>
  <si>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</si>
  <si>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</si>
  <si>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</si>
  <si>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</si>
  <si>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</si>
  <si>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</si>
  <si>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</si>
  <si>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</si>
  <si>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</si>
  <si>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</si>
  <si>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</si>
  <si>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</si>
  <si>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</si>
  <si>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</si>
  <si>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</si>
  <si>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</si>
  <si>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</si>
  <si>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</si>
  <si>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</si>
  <si>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</si>
  <si>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</si>
  <si>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</si>
  <si>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</si>
  <si>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</si>
  <si>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</si>
  <si>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</si>
  <si>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</si>
  <si>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</si>
  <si>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</si>
  <si>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</si>
  <si>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</si>
  <si>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</si>
  <si>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</si>
  <si>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</si>
  <si>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</si>
  <si>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</si>
  <si>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</si>
  <si>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</si>
  <si>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</si>
  <si>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</si>
  <si>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</si>
  <si>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</si>
  <si>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</si>
  <si>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</si>
  <si>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</si>
  <si>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</si>
  <si>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</si>
  <si>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</si>
  <si>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</si>
  <si>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</si>
  <si>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</si>
  <si>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</si>
  <si>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</si>
  <si>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</si>
  <si>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</si>
  <si>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</si>
  <si>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</si>
  <si>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</si>
  <si>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</si>
  <si>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</si>
  <si>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</si>
  <si>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</si>
  <si>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</si>
  <si>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</si>
  <si>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</si>
  <si>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</si>
  <si>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</si>
  <si>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</si>
  <si>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</si>
  <si>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</si>
  <si>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</si>
  <si>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</si>
  <si>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</si>
  <si>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</si>
  <si>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</si>
  <si>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</si>
  <si>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</si>
  <si>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</si>
  <si>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</si>
  <si>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</si>
  <si>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</si>
  <si>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</si>
  <si>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</si>
  <si>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</si>
  <si>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</si>
  <si>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</si>
  <si>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</si>
  <si>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</si>
  <si>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</si>
  <si>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</si>
  <si>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</si>
  <si>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</si>
  <si>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</si>
  <si>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</si>
  <si>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</si>
  <si>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</si>
  <si>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</si>
  <si>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</si>
  <si>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</si>
  <si>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</si>
  <si>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</si>
  <si>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</si>
  <si>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</si>
  <si>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</si>
  <si>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</si>
  <si>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</si>
  <si>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</si>
  <si>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</si>
  <si>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</si>
  <si>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</si>
  <si>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</si>
  <si>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</si>
  <si>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</si>
  <si>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</si>
  <si>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</si>
  <si>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</si>
  <si>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</si>
  <si>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</si>
  <si>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</si>
  <si>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</si>
  <si>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</si>
  <si>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</si>
  <si>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</si>
  <si>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</si>
  <si>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</si>
  <si>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</si>
  <si>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</si>
  <si>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</si>
  <si>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</si>
  <si>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</si>
  <si>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</si>
  <si>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</si>
  <si>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</si>
  <si>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</si>
  <si>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</si>
  <si>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</si>
  <si>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</si>
  <si>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</si>
  <si>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</si>
  <si>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</si>
  <si>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</si>
  <si>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</si>
  <si>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</si>
  <si>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</si>
  <si>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</si>
  <si>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</si>
  <si>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</si>
  <si>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</si>
  <si>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</si>
  <si>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</si>
  <si>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</si>
  <si>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</si>
  <si>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</si>
  <si>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</si>
  <si>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</si>
  <si>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</si>
  <si>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</si>
  <si>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</si>
  <si>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</si>
  <si>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</si>
  <si>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</si>
  <si>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</si>
  <si>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</si>
  <si>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</si>
  <si>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</si>
  <si>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</si>
  <si>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</si>
  <si>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</si>
  <si>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</si>
  <si>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</si>
  <si>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</si>
  <si>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</si>
  <si>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</si>
  <si>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</si>
  <si>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</si>
  <si>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</si>
  <si>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</si>
  <si>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</si>
  <si>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</si>
  <si>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</si>
  <si>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</si>
  <si>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</si>
  <si>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</si>
  <si>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</si>
  <si>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</si>
  <si>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</si>
  <si>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</si>
  <si>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</si>
  <si>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</si>
  <si>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</si>
  <si>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</si>
  <si>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</si>
  <si>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</si>
  <si>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</si>
  <si>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</si>
  <si>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</si>
  <si>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</si>
  <si>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</si>
  <si>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</si>
  <si>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</si>
  <si>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</si>
  <si>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</si>
  <si>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</si>
  <si>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</si>
  <si>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</si>
  <si>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</si>
  <si>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</si>
  <si>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</si>
  <si>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</si>
  <si>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</si>
  <si>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</si>
  <si>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</si>
  <si>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</si>
  <si>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</si>
  <si>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</si>
  <si>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</si>
  <si>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</si>
  <si>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</si>
  <si>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</si>
  <si>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</si>
  <si>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</si>
  <si>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</si>
  <si>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</si>
  <si>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</si>
  <si>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</si>
  <si>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</si>
  <si>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</si>
  <si>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</si>
  <si>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</si>
  <si>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</si>
  <si>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</si>
  <si>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</si>
  <si>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</si>
  <si>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</si>
  <si>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</si>
  <si>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</si>
  <si>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</si>
  <si>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</si>
  <si>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</si>
  <si>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</si>
  <si>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</si>
  <si>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</si>
  <si>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</si>
  <si>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</si>
  <si>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</si>
  <si>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</si>
  <si>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</si>
  <si>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</si>
  <si>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</si>
  <si>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</si>
  <si>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</si>
  <si>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</si>
  <si>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</si>
  <si>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</si>
  <si>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</si>
  <si>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</si>
  <si>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</si>
  <si>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</si>
  <si>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</si>
  <si>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</si>
  <si>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</si>
  <si>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</si>
  <si>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</si>
  <si>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</si>
  <si>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</si>
  <si>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</si>
  <si>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</si>
  <si>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</si>
  <si>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</si>
  <si>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</si>
  <si>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</si>
  <si>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</si>
  <si>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</si>
  <si>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</si>
  <si>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</si>
  <si>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</si>
  <si>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</si>
  <si>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</si>
  <si>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</si>
  <si>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</si>
  <si>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</si>
  <si>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</si>
  <si>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</si>
  <si>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</si>
  <si>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</si>
  <si>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</si>
  <si>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</si>
  <si>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</si>
  <si>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</si>
  <si>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</si>
  <si>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</si>
  <si>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</si>
  <si>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</si>
  <si>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</si>
  <si>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</si>
  <si>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</si>
  <si>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</si>
  <si>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</si>
  <si>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</si>
  <si>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</si>
  <si>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</si>
  <si>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</si>
  <si>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</si>
  <si>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</si>
  <si>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</si>
  <si>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</si>
  <si>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</si>
  <si>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</si>
  <si>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</si>
  <si>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</si>
  <si>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</si>
  <si>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</si>
  <si>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</si>
  <si>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</si>
  <si>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</si>
  <si>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</si>
  <si>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</si>
  <si>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</si>
  <si>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</si>
  <si>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</si>
  <si>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</si>
  <si>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</si>
  <si>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</si>
  <si>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</si>
  <si>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</si>
  <si>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</si>
  <si>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</si>
  <si>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</si>
  <si>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</si>
  <si>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</si>
  <si>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</si>
  <si>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</si>
  <si>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</si>
  <si>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</si>
  <si>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</si>
  <si>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</si>
  <si>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</si>
  <si>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</si>
  <si>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</si>
  <si>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</si>
  <si>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</si>
  <si>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</si>
  <si>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</si>
  <si>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</si>
  <si>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</si>
  <si>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</si>
  <si>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</si>
  <si>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</si>
  <si>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</si>
  <si>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</si>
  <si>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</si>
  <si>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</si>
  <si>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</si>
  <si>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</si>
  <si>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</si>
  <si>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</si>
  <si>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</si>
  <si>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</si>
  <si>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</si>
  <si>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</si>
  <si>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</si>
  <si>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</si>
  <si>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</si>
  <si>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</si>
  <si>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</si>
  <si>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</si>
  <si>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</si>
  <si>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</si>
  <si>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</si>
  <si>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</si>
  <si>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</si>
  <si>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</si>
  <si>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</si>
  <si>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</si>
  <si>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</si>
  <si>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</si>
  <si>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</si>
  <si>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</si>
  <si>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</si>
  <si>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</si>
  <si>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</si>
  <si>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</si>
  <si>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</si>
  <si>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</si>
  <si>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</si>
  <si>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</si>
  <si>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</si>
  <si>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</si>
  <si>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</si>
  <si>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</si>
  <si>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</si>
  <si>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</si>
  <si>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</si>
  <si>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</si>
  <si>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</si>
  <si>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</si>
  <si>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</si>
  <si>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</si>
  <si>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</si>
  <si>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</si>
  <si>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</si>
  <si>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</si>
  <si>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</si>
  <si>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</si>
  <si>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</si>
  <si>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</si>
  <si>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</si>
  <si>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</si>
  <si>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</si>
  <si>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</si>
  <si>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</si>
  <si>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</si>
  <si>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</si>
  <si>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</si>
  <si>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</si>
  <si>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</si>
  <si>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</si>
  <si>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</si>
  <si>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</si>
  <si>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</si>
  <si>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</si>
  <si>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</si>
  <si>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</si>
  <si>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</si>
  <si>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</si>
  <si>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</si>
  <si>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</si>
  <si>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</si>
  <si>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</si>
  <si>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</si>
  <si>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</si>
  <si>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</si>
  <si>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</si>
  <si>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</si>
  <si>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</si>
  <si>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</si>
  <si>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</si>
  <si>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</si>
  <si>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</si>
  <si>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</si>
  <si>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</si>
  <si>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</si>
  <si>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</si>
  <si>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</si>
  <si>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</si>
  <si>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</si>
  <si>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</si>
  <si>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</si>
  <si>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</si>
  <si>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</si>
  <si>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</si>
  <si>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</si>
  <si>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</si>
  <si>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</si>
  <si>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</si>
  <si>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</si>
  <si>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</si>
  <si>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</si>
  <si>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</si>
  <si>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</si>
  <si>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</si>
  <si>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</si>
  <si>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</si>
  <si>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</si>
  <si>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</si>
  <si>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</si>
  <si>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</si>
  <si>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</si>
  <si>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</si>
  <si>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</si>
  <si>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</si>
  <si>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</si>
  <si>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</si>
  <si>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</si>
  <si>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</si>
  <si>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</si>
  <si>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</si>
  <si>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</si>
  <si>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</si>
  <si>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</si>
  <si>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</si>
  <si>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</si>
  <si>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</si>
  <si>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</si>
  <si>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</si>
  <si>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</si>
  <si>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</si>
  <si>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</si>
  <si>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</si>
  <si>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</si>
  <si>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</si>
  <si>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</si>
  <si>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</si>
  <si>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</si>
  <si>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</si>
  <si>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</si>
  <si>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</si>
  <si>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</si>
  <si>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</si>
  <si>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</si>
  <si>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</si>
  <si>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</si>
  <si>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</si>
  <si>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</si>
  <si>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</si>
  <si>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</si>
  <si>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</si>
  <si>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</si>
  <si>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</si>
  <si>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</si>
  <si>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</si>
  <si>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</si>
  <si>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</si>
  <si>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</si>
  <si>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</si>
  <si>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</si>
  <si>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</si>
  <si>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</si>
  <si>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</si>
  <si>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</si>
  <si>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</si>
  <si>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</si>
  <si>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</si>
  <si>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</si>
  <si>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</si>
  <si>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</si>
  <si>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</si>
  <si>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</si>
  <si>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</si>
  <si>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</si>
  <si>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</si>
  <si>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</si>
  <si>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</si>
  <si>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</si>
  <si>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</si>
  <si>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</si>
  <si>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</si>
  <si>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</si>
  <si>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</si>
  <si>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</si>
  <si>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</si>
  <si>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</si>
  <si>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</si>
  <si>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</si>
  <si>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</si>
  <si>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</si>
  <si>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</si>
  <si>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</si>
  <si>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</si>
  <si>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</si>
  <si>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</si>
  <si>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</si>
  <si>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</si>
  <si>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</si>
  <si>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</si>
  <si>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</si>
  <si>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</si>
  <si>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</si>
  <si>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</si>
  <si>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</si>
  <si>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</si>
  <si>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</si>
  <si>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</si>
  <si>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</si>
  <si>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</si>
  <si>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</si>
  <si>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</si>
  <si>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</si>
  <si>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</si>
  <si>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</si>
  <si>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</si>
  <si>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</si>
  <si>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</si>
  <si>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</si>
  <si>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</si>
  <si>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</si>
  <si>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</si>
  <si>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</si>
  <si>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</si>
  <si>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</si>
  <si>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</si>
  <si>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</si>
  <si>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</si>
  <si>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</si>
  <si>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</si>
  <si>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</si>
  <si>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</si>
  <si>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</si>
  <si>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</si>
  <si>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</si>
  <si>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</si>
  <si>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</si>
  <si>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</si>
  <si>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</si>
  <si>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</si>
  <si>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</si>
  <si>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</si>
  <si>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</si>
  <si>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</si>
  <si>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</si>
  <si>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</si>
  <si>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</si>
  <si>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</si>
  <si>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</si>
  <si>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</si>
  <si>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</si>
  <si>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</si>
  <si>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</si>
  <si>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</si>
  <si>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</si>
  <si>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</si>
  <si>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</si>
  <si>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</si>
  <si>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</si>
  <si>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</si>
  <si>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</si>
  <si>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</si>
  <si>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</si>
  <si>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</si>
  <si>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</si>
  <si>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</si>
  <si>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</si>
  <si>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</si>
  <si>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</si>
  <si>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</si>
  <si>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</si>
  <si>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</si>
  <si>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</si>
  <si>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</si>
  <si>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</si>
  <si>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</si>
  <si>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</si>
  <si>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</si>
  <si>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</si>
  <si>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</si>
  <si>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</si>
  <si>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</si>
  <si>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</si>
  <si>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</si>
  <si>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</si>
  <si>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</si>
  <si>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</si>
  <si>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</si>
  <si>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</si>
  <si>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</si>
  <si>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</si>
  <si>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</si>
  <si>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</si>
  <si>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</si>
  <si>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</si>
  <si>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</si>
  <si>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</si>
  <si>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</si>
  <si>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</si>
  <si>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</si>
  <si>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</si>
  <si>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</si>
  <si>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</si>
  <si>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</si>
  <si>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</si>
  <si>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</si>
  <si>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</si>
  <si>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</si>
  <si>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</si>
  <si>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</si>
  <si>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</si>
  <si>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</si>
  <si>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</si>
  <si>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</si>
  <si>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</si>
  <si>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</si>
  <si>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</si>
  <si>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</si>
  <si>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</si>
  <si>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</si>
  <si>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</si>
  <si>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</si>
  <si>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</si>
  <si>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</si>
  <si>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</si>
  <si>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</si>
  <si>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</si>
  <si>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</si>
  <si>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</si>
  <si>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</si>
  <si>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</si>
  <si>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</si>
  <si>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</si>
  <si>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</si>
  <si>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</si>
  <si>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</si>
  <si>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</si>
  <si>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</si>
  <si>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</si>
  <si>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</si>
  <si>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</si>
  <si>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</si>
  <si>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</si>
  <si>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</si>
  <si>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</si>
  <si>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</si>
  <si>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</si>
  <si>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</si>
  <si>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</si>
  <si>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</si>
  <si>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</si>
  <si>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</si>
  <si>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</si>
  <si>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</si>
  <si>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</si>
  <si>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</si>
  <si>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</si>
  <si>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</si>
  <si>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</si>
  <si>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</si>
  <si>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</si>
  <si>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</si>
  <si>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</si>
  <si>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</si>
  <si>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</si>
  <si>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</si>
  <si>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</si>
  <si>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</si>
  <si>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</si>
  <si>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</si>
  <si>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</si>
  <si>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</si>
  <si>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</si>
  <si>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</si>
  <si>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</si>
  <si>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</si>
  <si>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</si>
  <si>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</si>
  <si>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</si>
  <si>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</si>
  <si>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</si>
  <si>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</si>
  <si>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</si>
  <si>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</si>
  <si>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</si>
  <si>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</si>
  <si>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</si>
  <si>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</si>
  <si>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</si>
  <si>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</si>
  <si>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</si>
  <si>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</si>
  <si>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</si>
  <si>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</si>
  <si>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</si>
  <si>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</si>
  <si>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</si>
  <si>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</si>
  <si>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</si>
  <si>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</si>
  <si>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</si>
  <si>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</si>
  <si>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</si>
  <si>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</si>
  <si>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</si>
  <si>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</si>
  <si>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</si>
  <si>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</si>
  <si>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</si>
  <si>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</si>
  <si>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</si>
  <si>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</si>
  <si>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</si>
  <si>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</si>
  <si>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</si>
  <si>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</si>
  <si>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</si>
  <si>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</si>
  <si>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</si>
  <si>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</si>
  <si>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</si>
  <si>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</si>
  <si>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</si>
  <si>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</si>
  <si>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</si>
  <si>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</si>
  <si>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</si>
  <si>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</si>
  <si>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</si>
  <si>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</si>
  <si>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</si>
  <si>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</si>
  <si>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</si>
  <si>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</si>
  <si>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</si>
  <si>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</si>
  <si>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</si>
  <si>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</si>
  <si>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</si>
  <si>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</si>
  <si>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</si>
  <si>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</si>
  <si>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</si>
  <si>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</si>
  <si>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</si>
  <si>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</si>
  <si>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</si>
  <si>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</si>
  <si>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</si>
  <si>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</si>
  <si>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</si>
  <si>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</si>
  <si>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</si>
  <si>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</si>
  <si>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</si>
  <si>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</si>
  <si>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</si>
  <si>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</si>
  <si>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</si>
  <si>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</si>
  <si>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</si>
  <si>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</si>
  <si>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</si>
  <si>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</si>
  <si>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</si>
  <si>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</si>
  <si>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</si>
  <si>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</si>
  <si>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</si>
  <si>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</si>
  <si>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</si>
  <si>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</si>
  <si>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</si>
  <si>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</si>
  <si>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</si>
  <si>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</si>
  <si>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</si>
  <si>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</si>
  <si>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</si>
  <si>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</si>
  <si>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</si>
  <si>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</si>
  <si>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</si>
  <si>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</si>
  <si>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</si>
  <si>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</si>
  <si>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</si>
  <si>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</si>
  <si>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</si>
  <si>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</si>
  <si>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</si>
  <si>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</si>
  <si>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</si>
  <si>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</si>
  <si>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</si>
  <si>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</si>
  <si>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</si>
  <si>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</si>
  <si>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</si>
  <si>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</si>
  <si>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</si>
  <si>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</si>
  <si>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</si>
  <si>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</si>
  <si>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</si>
  <si>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</si>
  <si>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</si>
  <si>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</si>
  <si>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</si>
  <si>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</si>
  <si>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</si>
  <si>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</si>
  <si>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</si>
  <si>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</si>
  <si>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</si>
  <si>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</si>
  <si>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</si>
  <si>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</si>
  <si>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</si>
  <si>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</si>
  <si>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</si>
  <si>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</si>
  <si>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</si>
  <si>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</si>
  <si>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</si>
  <si>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</si>
  <si>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</si>
  <si>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</si>
  <si>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</si>
  <si>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</si>
  <si>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</si>
  <si>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</si>
  <si>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</si>
  <si>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</si>
  <si>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</si>
  <si>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</si>
  <si>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</si>
  <si>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</si>
  <si>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</si>
  <si>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</si>
  <si>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</si>
  <si>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</si>
  <si>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</si>
  <si>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</si>
  <si>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</si>
  <si>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</si>
  <si>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</si>
  <si>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</si>
  <si>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</si>
  <si>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</si>
  <si>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</si>
  <si>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</si>
  <si>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</si>
  <si>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</si>
  <si>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</si>
  <si>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</si>
  <si>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</si>
  <si>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</si>
  <si>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</si>
  <si>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</si>
  <si>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</si>
  <si>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</si>
  <si>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</si>
  <si>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</si>
  <si>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</si>
  <si>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</si>
  <si>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</si>
  <si>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</si>
  <si>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</si>
  <si>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</si>
  <si>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</si>
  <si>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</si>
  <si>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</si>
  <si>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</si>
  <si>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</si>
  <si>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</si>
  <si>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</si>
  <si>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</si>
  <si>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</si>
  <si>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</si>
  <si>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</si>
  <si>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</si>
  <si>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</si>
  <si>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</si>
  <si>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</si>
  <si>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</si>
  <si>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</si>
  <si>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</si>
  <si>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</si>
  <si>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</si>
  <si>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</si>
  <si>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</si>
  <si>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</si>
  <si>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</si>
  <si>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</si>
  <si>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</si>
  <si>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</si>
  <si>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</si>
  <si>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</si>
  <si>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</si>
  <si>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</si>
  <si>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</si>
  <si>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</si>
  <si>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</si>
  <si>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</si>
  <si>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</si>
  <si>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</si>
  <si>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</si>
  <si>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</si>
  <si>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</si>
  <si>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</si>
  <si>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</si>
  <si>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</si>
  <si>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</si>
  <si>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</si>
  <si>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</si>
  <si>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</si>
  <si>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</si>
  <si>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</si>
  <si>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</si>
  <si>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</si>
  <si>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</si>
  <si>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</si>
  <si>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</si>
  <si>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</si>
  <si>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</si>
  <si>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</si>
  <si>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</si>
  <si>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</si>
  <si>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</si>
  <si>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</si>
  <si>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</si>
  <si>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</si>
  <si>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</si>
  <si>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</si>
  <si>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</si>
  <si>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</si>
  <si>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</si>
  <si>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</si>
  <si>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</si>
  <si>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</si>
  <si>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</si>
  <si>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</si>
  <si>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</si>
  <si>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</si>
  <si>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</si>
  <si>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</si>
  <si>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</si>
  <si>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</si>
  <si>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</si>
  <si>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</si>
  <si>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</si>
  <si>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</si>
  <si>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</si>
  <si>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</si>
  <si>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</si>
  <si>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</si>
  <si>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</si>
  <si>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</si>
  <si>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</si>
  <si>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</si>
  <si>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</si>
  <si>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</si>
  <si>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</si>
  <si>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</si>
  <si>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</si>
  <si>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</si>
  <si>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</si>
  <si>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</si>
  <si>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</si>
  <si>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</si>
  <si>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</si>
  <si>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</si>
  <si>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</si>
  <si>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</si>
  <si>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</si>
  <si>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</si>
  <si>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</si>
  <si>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</si>
  <si>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</si>
  <si>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</si>
  <si>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</si>
  <si>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</si>
  <si>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</si>
  <si>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</si>
  <si>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</si>
  <si>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</si>
  <si>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</si>
  <si>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</si>
  <si>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</si>
  <si>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</si>
  <si>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</si>
  <si>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</si>
  <si>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</si>
  <si>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</si>
  <si>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</si>
  <si>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</si>
  <si>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</si>
  <si>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</si>
  <si>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</si>
  <si>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</si>
  <si>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</si>
  <si>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</si>
  <si>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</si>
  <si>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</si>
  <si>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</si>
  <si>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</si>
  <si>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</si>
  <si>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</si>
  <si>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</si>
  <si>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</si>
  <si>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</si>
  <si>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</si>
  <si>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</si>
  <si>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</si>
  <si>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</si>
  <si>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</si>
  <si>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</si>
  <si>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</si>
  <si>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</si>
  <si>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</si>
  <si>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</si>
  <si>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</si>
  <si>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</si>
  <si>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</si>
  <si>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</si>
  <si>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</si>
  <si>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</si>
  <si>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</si>
  <si>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</si>
  <si>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</si>
  <si>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</si>
  <si>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</si>
  <si>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</si>
  <si>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</si>
  <si>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</si>
  <si>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</si>
  <si>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</si>
  <si>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</si>
  <si>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</si>
  <si>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</si>
  <si>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</si>
  <si>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</si>
  <si>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</si>
  <si>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</si>
  <si>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</si>
  <si>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</si>
  <si>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</si>
  <si>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</si>
  <si>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</si>
  <si>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</si>
  <si>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</si>
  <si>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</si>
  <si>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</si>
  <si>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</si>
  <si>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</si>
  <si>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</si>
  <si>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</si>
  <si>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</si>
  <si>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</si>
  <si>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</si>
  <si>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</si>
  <si>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</si>
  <si>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</si>
  <si>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</si>
  <si>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</si>
  <si>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</si>
  <si>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</si>
  <si>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</si>
  <si>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</si>
  <si>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</si>
  <si>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</si>
  <si>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</si>
  <si>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</si>
  <si>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</si>
  <si>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</si>
  <si>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</si>
  <si>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</si>
  <si>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</si>
  <si>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</si>
  <si>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</si>
  <si>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</si>
  <si>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</si>
  <si>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</si>
  <si>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</si>
  <si>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</si>
  <si>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</si>
  <si>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</si>
  <si>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</si>
  <si>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</si>
  <si>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</si>
  <si>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</si>
  <si>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</si>
  <si>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</si>
  <si>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</si>
  <si>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</si>
  <si>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</si>
  <si>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</si>
  <si>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</si>
  <si>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</si>
  <si>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</si>
  <si>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</si>
  <si>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</si>
  <si>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</si>
  <si>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</si>
  <si>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</si>
  <si>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</si>
  <si>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</si>
  <si>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</si>
  <si>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</si>
  <si>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</si>
  <si>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</si>
  <si>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</si>
  <si>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</si>
  <si>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</si>
  <si>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</si>
  <si>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</si>
  <si>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</si>
  <si>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</si>
  <si>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</si>
  <si>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</si>
  <si>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</si>
  <si>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</si>
  <si>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</si>
  <si>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</si>
  <si>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</si>
  <si>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</si>
  <si>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</si>
  <si>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</si>
  <si>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</si>
  <si>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</si>
  <si>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</si>
  <si>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</si>
  <si>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</si>
  <si>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</si>
  <si>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</si>
  <si>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</si>
  <si>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</si>
  <si>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</si>
  <si>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</si>
  <si>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</si>
  <si>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</si>
  <si>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</si>
  <si>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</si>
  <si>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</si>
  <si>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</si>
  <si>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</si>
  <si>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</si>
  <si>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</si>
  <si>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</si>
  <si>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</si>
  <si>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</si>
  <si>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</si>
  <si>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</si>
  <si>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</si>
  <si>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</si>
  <si>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</si>
  <si>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</si>
  <si>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</si>
  <si>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</si>
  <si>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</si>
  <si>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</si>
  <si>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</si>
  <si>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</si>
  <si>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</si>
  <si>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</si>
  <si>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</si>
  <si>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</si>
  <si>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</si>
  <si>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</si>
  <si>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</si>
  <si>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</si>
  <si>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</si>
  <si>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</si>
  <si>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</si>
  <si>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</si>
  <si>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</si>
  <si>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</si>
  <si>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</si>
  <si>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</si>
  <si>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</si>
  <si>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</si>
  <si>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</si>
  <si>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</si>
  <si>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</si>
  <si>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</si>
  <si>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</si>
  <si>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</si>
  <si>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</si>
  <si>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</si>
  <si>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</si>
  <si>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</si>
  <si>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</si>
  <si>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</si>
  <si>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</si>
  <si>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</si>
  <si>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</si>
  <si>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</si>
  <si>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</si>
  <si>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</si>
  <si>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</si>
  <si>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</si>
  <si>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</si>
  <si>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</si>
  <si>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</si>
  <si>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</si>
  <si>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</si>
  <si>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</si>
  <si>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</si>
  <si>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</si>
  <si>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</si>
  <si>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</si>
  <si>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</si>
  <si>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</si>
  <si>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</si>
  <si>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</si>
  <si>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</si>
  <si>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</si>
  <si>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</si>
  <si>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</si>
  <si>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</si>
  <si>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</si>
  <si>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</si>
  <si>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</si>
  <si>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</si>
  <si>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</si>
  <si>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</si>
  <si>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</si>
  <si>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</si>
  <si>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</si>
  <si>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</si>
  <si>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</si>
  <si>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</si>
  <si>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</si>
  <si>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</si>
  <si>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</si>
  <si>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</si>
  <si>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</si>
  <si>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</si>
  <si>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</si>
  <si>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</si>
  <si>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</si>
  <si>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</si>
  <si>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</si>
  <si>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</si>
  <si>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</si>
  <si>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</si>
  <si>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</si>
  <si>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</si>
  <si>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</si>
  <si>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</si>
  <si>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</si>
  <si>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</si>
  <si>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</si>
  <si>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</si>
  <si>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</si>
  <si>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</si>
  <si>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</si>
  <si>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</si>
  <si>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</si>
  <si>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</si>
  <si>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</si>
  <si>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</si>
  <si>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</si>
  <si>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</si>
  <si>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</si>
  <si>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</si>
  <si>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</si>
  <si>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</si>
  <si>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</si>
  <si>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</si>
  <si>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</si>
  <si>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</si>
  <si>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</si>
  <si>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</si>
  <si>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</si>
  <si>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</si>
  <si>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</si>
  <si>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</si>
  <si>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</si>
  <si>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</si>
  <si>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</si>
  <si>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</si>
  <si>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</si>
  <si>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</si>
  <si>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</si>
  <si>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</si>
  <si>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</si>
  <si>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</si>
  <si>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</si>
  <si>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</si>
  <si>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</si>
  <si>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</si>
  <si>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</si>
  <si>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</si>
  <si>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</si>
  <si>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</si>
  <si>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</si>
  <si>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</si>
  <si>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</si>
  <si>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</si>
  <si>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</si>
  <si>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</si>
  <si>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</si>
  <si>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</si>
  <si>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</si>
  <si>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</si>
  <si>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</si>
  <si>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</si>
  <si>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</si>
  <si>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</si>
  <si>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</si>
  <si>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</si>
  <si>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</si>
  <si>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</si>
  <si>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</si>
  <si>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</si>
  <si>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</si>
  <si>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</si>
  <si>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</si>
  <si>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</si>
  <si>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</si>
  <si>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</si>
  <si>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</si>
  <si>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</si>
  <si>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</si>
  <si>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</si>
  <si>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</si>
  <si>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</si>
  <si>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</si>
  <si>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</si>
  <si>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</si>
  <si>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</si>
  <si>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</si>
  <si>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</si>
  <si>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</si>
  <si>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</si>
  <si>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</si>
  <si>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</si>
  <si>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</si>
  <si>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</si>
  <si>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</si>
  <si>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</si>
  <si>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</si>
  <si>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</si>
  <si>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</si>
  <si>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</si>
  <si>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</si>
  <si>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</si>
  <si>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</si>
  <si>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</si>
  <si>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</si>
  <si>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</si>
  <si>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</si>
  <si>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</si>
  <si>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</si>
  <si>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</si>
  <si>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</si>
  <si>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</si>
  <si>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</si>
  <si>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</si>
  <si>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</si>
  <si>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</si>
  <si>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</si>
  <si>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</si>
  <si>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</si>
  <si>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</si>
  <si>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</si>
  <si>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</si>
  <si>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</si>
  <si>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</si>
  <si>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</si>
  <si>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</si>
  <si>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</si>
  <si>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</si>
  <si>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</si>
  <si>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</si>
  <si>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</si>
  <si>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</si>
  <si>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</si>
  <si>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</si>
  <si>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</si>
  <si>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</si>
  <si>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</si>
  <si>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</si>
  <si>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</si>
  <si>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</si>
  <si>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</si>
  <si>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</si>
  <si>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</si>
  <si>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</si>
  <si>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</si>
  <si>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</si>
  <si>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</si>
  <si>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</si>
  <si>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</si>
  <si>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</si>
  <si>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</si>
  <si>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</si>
  <si>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</si>
  <si>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</si>
  <si>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</si>
  <si>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</si>
  <si>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</si>
  <si>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</si>
  <si>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</si>
  <si>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</si>
  <si>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</si>
  <si>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</si>
  <si>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</si>
  <si>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</si>
  <si>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</si>
  <si>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</si>
  <si>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</si>
  <si>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</si>
  <si>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</si>
  <si>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</si>
  <si>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</si>
  <si>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</si>
  <si>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</si>
  <si>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</si>
  <si>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</si>
  <si>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</si>
  <si>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</si>
  <si>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</si>
  <si>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</si>
  <si>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</si>
  <si>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</si>
  <si>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</si>
  <si>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</si>
  <si>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</si>
  <si>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</si>
  <si>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</si>
  <si>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</si>
  <si>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</si>
  <si>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</si>
  <si>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</si>
  <si>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</si>
  <si>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</si>
  <si>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</si>
  <si>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</si>
  <si>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</si>
  <si>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</si>
  <si>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</si>
  <si>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</si>
  <si>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</si>
  <si>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</si>
  <si>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</si>
  <si>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</si>
  <si>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</si>
  <si>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</si>
  <si>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</si>
  <si>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</si>
  <si>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</si>
  <si>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</si>
  <si>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</si>
  <si>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</si>
  <si>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</si>
  <si>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</si>
  <si>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</si>
  <si>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</si>
  <si>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</si>
  <si>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</si>
  <si>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</si>
  <si>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</si>
  <si>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</si>
  <si>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</si>
  <si>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</si>
  <si>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</si>
  <si>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</si>
  <si>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</si>
  <si>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</si>
  <si>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</si>
  <si>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</si>
  <si>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</si>
  <si>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</si>
  <si>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</si>
  <si>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</si>
  <si>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</si>
  <si>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</si>
  <si>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</si>
  <si>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</si>
  <si>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</si>
  <si>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</si>
  <si>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</si>
  <si>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</si>
  <si>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</si>
  <si>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</si>
  <si>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</si>
  <si>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</si>
  <si>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</si>
  <si>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</si>
  <si>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</si>
  <si>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</si>
  <si>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</si>
  <si>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</si>
  <si>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</si>
  <si>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</si>
  <si>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</si>
  <si>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</si>
  <si>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</si>
  <si>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</si>
  <si>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</si>
  <si>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</si>
  <si>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</si>
  <si>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</si>
  <si>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</si>
  <si>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</si>
  <si>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</si>
  <si>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</si>
  <si>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</si>
  <si>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</si>
  <si>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</si>
  <si>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</si>
  <si>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</si>
  <si>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</si>
  <si>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</si>
  <si>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</si>
  <si>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</si>
  <si>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</si>
  <si>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</si>
  <si>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</si>
  <si>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</si>
  <si>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</si>
  <si>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</si>
  <si>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</si>
  <si>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</si>
  <si>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</si>
  <si>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</si>
  <si>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</si>
  <si>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</si>
  <si>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</si>
  <si>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</si>
  <si>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</si>
  <si>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</si>
  <si>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</si>
  <si>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</si>
  <si>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</si>
  <si>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</si>
  <si>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</si>
  <si>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</si>
  <si>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</si>
  <si>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</si>
  <si>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</si>
  <si>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</si>
  <si>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</si>
  <si>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</si>
  <si>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</si>
  <si>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</si>
  <si>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</si>
  <si>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</si>
  <si>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</si>
  <si>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</si>
  <si>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</si>
  <si>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</si>
  <si>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</si>
  <si>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</si>
  <si>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</si>
  <si>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</si>
  <si>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</si>
  <si>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</si>
  <si>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</si>
  <si>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</si>
  <si>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</si>
  <si>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</si>
  <si>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</si>
  <si>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</si>
  <si>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</si>
  <si>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</si>
  <si>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</si>
  <si>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</si>
  <si>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</si>
  <si>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</si>
  <si>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</si>
  <si>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</si>
  <si>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</si>
  <si>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</si>
  <si>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</si>
  <si>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</si>
  <si>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</si>
  <si>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</si>
  <si>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</si>
  <si>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</si>
  <si>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</si>
  <si>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</si>
  <si>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</si>
  <si>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</si>
  <si>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</si>
  <si>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</si>
  <si>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</si>
  <si>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</si>
  <si>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</si>
  <si>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</si>
  <si>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</si>
  <si>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</si>
  <si>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</si>
  <si>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</si>
  <si>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</si>
  <si>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</si>
  <si>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</si>
  <si>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</si>
  <si>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</si>
  <si>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</si>
  <si>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</si>
  <si>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</si>
  <si>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</si>
  <si>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</si>
  <si>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</si>
  <si>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</si>
  <si>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</si>
  <si>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</si>
  <si>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</si>
  <si>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</si>
  <si>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</si>
  <si>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</si>
  <si>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</si>
  <si>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</si>
  <si>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</si>
  <si>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</si>
  <si>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</si>
  <si>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</si>
  <si>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</si>
  <si>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</si>
  <si>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</si>
  <si>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</si>
  <si>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</si>
  <si>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</si>
  <si>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</si>
  <si>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</si>
  <si>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</si>
  <si>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</si>
  <si>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</si>
  <si>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</si>
  <si>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</si>
  <si>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</si>
  <si>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</si>
  <si>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</si>
  <si>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</si>
  <si>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</si>
  <si>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</si>
  <si>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</si>
  <si>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</si>
  <si>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</si>
  <si>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</si>
  <si>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</si>
  <si>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</si>
  <si>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</si>
  <si>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</si>
  <si>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</si>
  <si>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</si>
  <si>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</si>
  <si>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</si>
  <si>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</si>
  <si>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</si>
  <si>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</si>
  <si>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</si>
  <si>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</si>
  <si>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</si>
  <si>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</si>
  <si>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</si>
  <si>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</si>
  <si>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</si>
  <si>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</si>
  <si>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</si>
  <si>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</si>
  <si>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</si>
  <si>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</si>
  <si>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</si>
  <si>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</si>
  <si>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</si>
  <si>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</si>
  <si>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</si>
  <si>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</si>
  <si>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</si>
  <si>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</si>
  <si>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</si>
  <si>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</si>
  <si>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</si>
  <si>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</si>
  <si>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</si>
  <si>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</si>
  <si>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</si>
  <si>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</si>
  <si>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</si>
  <si>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</si>
  <si>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</si>
  <si>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</si>
  <si>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</si>
  <si>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</si>
  <si>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</si>
  <si>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</si>
  <si>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</si>
  <si>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</si>
  <si>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</si>
  <si>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</si>
  <si>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</si>
  <si>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</si>
  <si>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</si>
  <si>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</si>
  <si>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</si>
  <si>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</si>
  <si>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</si>
  <si>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</si>
  <si>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</si>
  <si>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</si>
  <si>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</si>
  <si>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</si>
  <si>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</si>
  <si>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</si>
  <si>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</si>
  <si>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</si>
  <si>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</si>
  <si>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</si>
  <si>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</si>
  <si>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</si>
  <si>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</si>
  <si>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</si>
  <si>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</si>
  <si>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</si>
  <si>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</si>
  <si>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</si>
  <si>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</si>
  <si>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</si>
  <si>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</si>
  <si>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</si>
  <si>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</si>
  <si>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</si>
  <si>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</si>
  <si>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</si>
  <si>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</si>
  <si>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</si>
  <si>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</si>
  <si>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</si>
  <si>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</si>
  <si>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</si>
  <si>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</si>
  <si>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</si>
  <si>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</si>
  <si>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</si>
  <si>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</si>
  <si>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</si>
  <si>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</si>
  <si>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</si>
  <si>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</si>
  <si>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</si>
  <si>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</si>
  <si>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</si>
  <si>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</si>
  <si>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</si>
  <si>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</si>
  <si>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</si>
  <si>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</si>
  <si>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</si>
  <si>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</si>
  <si>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</si>
  <si>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</si>
  <si>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</si>
  <si>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</si>
  <si>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</si>
  <si>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</si>
  <si>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</si>
  <si>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</si>
  <si>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</si>
  <si>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</si>
  <si>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</si>
  <si>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</si>
  <si>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</si>
  <si>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</si>
  <si>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</si>
  <si>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</si>
  <si>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</si>
  <si>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</si>
  <si>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</si>
  <si>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</si>
  <si>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</si>
  <si>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</si>
  <si>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</si>
  <si>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</si>
  <si>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</si>
  <si>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</si>
  <si>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</si>
  <si>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</si>
  <si>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</si>
  <si>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</si>
  <si>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</si>
  <si>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</si>
  <si>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</si>
  <si>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</si>
  <si>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</si>
  <si>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</si>
  <si>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</si>
  <si>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</si>
  <si>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</si>
  <si>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</si>
  <si>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</si>
  <si>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</si>
  <si>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</si>
  <si>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</si>
  <si>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</si>
  <si>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</si>
  <si>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</si>
  <si>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</si>
  <si>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</si>
  <si>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</si>
  <si>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</si>
  <si>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</si>
  <si>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</si>
  <si>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</si>
  <si>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</si>
  <si>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</si>
  <si>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</si>
  <si>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</si>
  <si>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</si>
  <si>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</si>
  <si>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</si>
  <si>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</si>
  <si>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</si>
  <si>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</si>
  <si>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</si>
  <si>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</si>
  <si>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</si>
  <si>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</si>
  <si>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</si>
  <si>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</si>
  <si>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</si>
  <si>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</si>
  <si>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</si>
  <si>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</si>
  <si>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</si>
  <si>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</si>
  <si>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</si>
  <si>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</si>
  <si>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</si>
  <si>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</si>
  <si>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</si>
  <si>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</si>
  <si>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</si>
  <si>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</si>
  <si>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</si>
  <si>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</si>
  <si>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</si>
  <si>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</si>
  <si>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</si>
  <si>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</si>
  <si>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</si>
  <si>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</si>
  <si>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</si>
  <si>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</si>
  <si>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</si>
  <si>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</si>
  <si>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</si>
  <si>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</si>
  <si>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</si>
  <si>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</si>
  <si>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</si>
  <si>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</si>
  <si>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</si>
  <si>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</si>
  <si>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</si>
  <si>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</si>
  <si>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</si>
  <si>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</si>
  <si>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</si>
  <si>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</si>
  <si>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</si>
  <si>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</si>
  <si>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</si>
  <si>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</si>
  <si>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</si>
  <si>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</si>
  <si>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</si>
  <si>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</si>
  <si>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</si>
  <si>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</si>
  <si>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</si>
  <si>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</si>
  <si>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</si>
  <si>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</si>
  <si>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</si>
  <si>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</si>
  <si>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</si>
  <si>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</si>
  <si>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</si>
  <si>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</si>
  <si>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</si>
  <si>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</si>
  <si>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</si>
  <si>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</si>
  <si>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</si>
  <si>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</si>
  <si>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</si>
  <si>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</si>
  <si>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</si>
  <si>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</si>
  <si>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</si>
  <si>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</si>
  <si>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</si>
  <si>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</si>
  <si>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</si>
  <si>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</si>
  <si>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</si>
  <si>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</si>
  <si>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</si>
  <si>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</si>
  <si>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</si>
  <si>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</si>
  <si>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</si>
  <si>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</si>
  <si>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</si>
  <si>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</si>
  <si>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</si>
  <si>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</si>
  <si>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</si>
  <si>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</si>
  <si>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</si>
  <si>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</si>
  <si>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</si>
  <si>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</si>
  <si>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</si>
  <si>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</si>
  <si>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</si>
  <si>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</si>
  <si>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</si>
  <si>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</si>
  <si>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</si>
  <si>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</si>
  <si>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</si>
  <si>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</si>
  <si>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</si>
  <si>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</si>
  <si>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</si>
  <si>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</si>
  <si>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</si>
  <si>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</si>
  <si>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</si>
  <si>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</si>
  <si>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</si>
  <si>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</si>
  <si>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</si>
  <si>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</si>
  <si>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</si>
  <si>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</si>
  <si>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</si>
  <si>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</si>
  <si>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</si>
  <si>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</si>
  <si>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</si>
  <si>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</si>
  <si>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</si>
  <si>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</si>
  <si>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</si>
  <si>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</si>
  <si>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</si>
  <si>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</si>
  <si>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</si>
  <si>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</si>
  <si>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</si>
  <si>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</si>
  <si>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</si>
  <si>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</si>
  <si>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</si>
  <si>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</si>
  <si>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</si>
  <si>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</si>
  <si>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</si>
  <si>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</si>
  <si>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</si>
  <si>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</si>
  <si>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</si>
  <si>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</si>
  <si>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</si>
  <si>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</si>
  <si>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</si>
  <si>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</si>
  <si>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</si>
  <si>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</si>
  <si>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</si>
  <si>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</si>
  <si>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</si>
  <si>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</si>
  <si>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</si>
  <si>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</si>
  <si>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</si>
  <si>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</si>
  <si>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</si>
  <si>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</si>
  <si>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</si>
  <si>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</si>
  <si>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</si>
  <si>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</si>
  <si>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</si>
  <si>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</si>
  <si>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</si>
  <si>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</si>
  <si>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</si>
  <si>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</si>
  <si>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</si>
  <si>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</si>
  <si>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</si>
  <si>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</si>
  <si>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</si>
  <si>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</si>
  <si>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</si>
  <si>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</si>
  <si>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</si>
  <si>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</si>
  <si>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</si>
  <si>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</si>
  <si>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</si>
  <si>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</si>
  <si>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</si>
  <si>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</si>
  <si>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</si>
  <si>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</si>
  <si>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</si>
  <si>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</si>
  <si>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</si>
  <si>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</si>
  <si>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</si>
  <si>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</si>
  <si>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</si>
  <si>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</si>
  <si>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</si>
  <si>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</si>
  <si>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</si>
  <si>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</si>
  <si>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</si>
  <si>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</si>
  <si>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</si>
  <si>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</si>
  <si>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</si>
  <si>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</si>
  <si>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</si>
  <si>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</si>
  <si>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</si>
  <si>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</si>
  <si>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</si>
  <si>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</si>
  <si>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</si>
  <si>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</si>
  <si>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</si>
  <si>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</si>
  <si>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</si>
  <si>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</si>
  <si>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</si>
  <si>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</si>
  <si>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</si>
  <si>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</si>
  <si>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</si>
  <si>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</si>
  <si>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</si>
  <si>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</si>
  <si>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</si>
  <si>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</si>
  <si>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</si>
  <si>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</si>
  <si>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</si>
  <si>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</si>
  <si>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</si>
  <si>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</si>
  <si>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</si>
  <si>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</si>
  <si>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</si>
  <si>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</si>
  <si>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</si>
  <si>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</si>
  <si>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</si>
  <si>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</si>
  <si>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</si>
  <si>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</si>
  <si>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</si>
  <si>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</si>
  <si>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</si>
  <si>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</si>
  <si>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</si>
  <si>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</si>
  <si>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</si>
  <si>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</si>
  <si>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</si>
  <si>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</si>
  <si>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</si>
  <si>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</si>
  <si>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</si>
  <si>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</si>
  <si>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</si>
  <si>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</si>
  <si>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</si>
  <si>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</si>
  <si>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</si>
  <si>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</si>
  <si>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</si>
  <si>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</si>
  <si>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</si>
  <si>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</si>
  <si>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</si>
  <si>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</si>
  <si>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</si>
  <si>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</si>
  <si>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</si>
  <si>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</si>
  <si>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</si>
  <si>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</si>
  <si>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</si>
  <si>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</si>
  <si>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</si>
  <si>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</si>
  <si>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</si>
  <si>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</si>
  <si>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</si>
  <si>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</si>
  <si>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</si>
  <si>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</si>
  <si>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</si>
  <si>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</si>
  <si>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</si>
  <si>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</si>
  <si>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</si>
  <si>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</si>
  <si>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</si>
  <si>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</si>
  <si>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</si>
  <si>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</si>
  <si>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</si>
  <si>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</si>
  <si>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</si>
  <si>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</si>
  <si>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</si>
  <si>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</si>
  <si>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</si>
  <si>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</si>
  <si>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</si>
  <si>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</si>
  <si>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</si>
  <si>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</si>
  <si>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</si>
  <si>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</si>
  <si>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</si>
  <si>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</si>
  <si>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</si>
  <si>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</si>
  <si>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</si>
  <si>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</si>
  <si>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</si>
  <si>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</si>
  <si>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</si>
  <si>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</si>
  <si>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</si>
  <si>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</si>
  <si>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</si>
  <si>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</si>
  <si>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</si>
  <si>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</si>
  <si>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</si>
  <si>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</si>
  <si>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</si>
  <si>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</si>
  <si>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</si>
  <si>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</si>
  <si>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</si>
  <si>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</si>
  <si>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</si>
  <si>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</si>
  <si>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</si>
  <si>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</si>
  <si>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</si>
  <si>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</si>
  <si>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</si>
  <si>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</si>
  <si>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</si>
  <si>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</si>
  <si>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</si>
  <si>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</si>
  <si>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</si>
  <si>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</si>
  <si>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</si>
  <si>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</si>
  <si>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</si>
  <si>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</si>
  <si>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</si>
  <si>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</si>
  <si>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</si>
  <si>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</si>
  <si>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</si>
  <si>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</si>
  <si>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</si>
  <si>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</si>
  <si>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</si>
  <si>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</si>
  <si>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</si>
  <si>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</si>
  <si>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</si>
  <si>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</si>
  <si>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</si>
  <si>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</si>
  <si>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</si>
  <si>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</si>
  <si>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</si>
  <si>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</si>
  <si>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</si>
  <si>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</si>
  <si>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</si>
  <si>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</si>
  <si>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</si>
  <si>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</si>
  <si>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</si>
  <si>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</si>
  <si>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</si>
  <si>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</si>
  <si>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</si>
  <si>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</si>
  <si>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</si>
  <si>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</si>
  <si>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</si>
  <si>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</si>
  <si>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</si>
  <si>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</si>
  <si>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</si>
  <si>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</si>
  <si>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</si>
  <si>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</si>
  <si>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</si>
  <si>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</si>
  <si>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</si>
  <si>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</si>
  <si>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</si>
  <si>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</si>
  <si>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</si>
  <si>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</si>
  <si>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</si>
  <si>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</si>
  <si>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</si>
  <si>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</si>
  <si>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</si>
  <si>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</si>
  <si>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</si>
  <si>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</si>
  <si>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</si>
  <si>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</si>
  <si>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</si>
  <si>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</si>
  <si>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</si>
  <si>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</si>
  <si>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</si>
  <si>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</si>
  <si>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</si>
  <si>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</si>
  <si>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</si>
  <si>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</si>
  <si>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</si>
  <si>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</si>
  <si>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</si>
  <si>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</si>
  <si>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</si>
  <si>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</si>
  <si>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</si>
  <si>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</si>
  <si>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</si>
  <si>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</si>
  <si>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</si>
  <si>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</si>
  <si>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</si>
  <si>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</si>
  <si>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</si>
  <si>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</si>
  <si>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</si>
  <si>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</si>
  <si>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</si>
  <si>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</si>
  <si>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</si>
  <si>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</si>
  <si>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</si>
  <si>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</si>
  <si>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</si>
  <si>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</si>
  <si>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</si>
  <si>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</si>
  <si>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</si>
  <si>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</si>
  <si>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</si>
  <si>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</si>
  <si>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</si>
  <si>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</si>
  <si>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</si>
  <si>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</si>
  <si>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</si>
  <si>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</si>
  <si>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</si>
  <si>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</si>
  <si>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</si>
  <si>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</si>
  <si>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</si>
  <si>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</si>
  <si>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</si>
  <si>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</si>
  <si>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</si>
  <si>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</si>
  <si>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</si>
  <si>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</si>
  <si>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</si>
  <si>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</si>
  <si>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</si>
  <si>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</si>
  <si>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</si>
  <si>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</si>
  <si>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</si>
  <si>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</si>
  <si>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</si>
  <si>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</si>
  <si>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</si>
  <si>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</si>
  <si>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</si>
  <si>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</si>
  <si>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</si>
  <si>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</si>
  <si>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</si>
  <si>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</si>
  <si>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</si>
  <si>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</si>
  <si>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</si>
  <si>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</si>
  <si>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</si>
  <si>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</si>
  <si>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</si>
  <si>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</si>
  <si>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</si>
  <si>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</si>
  <si>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</si>
  <si>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</si>
  <si>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</si>
  <si>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</si>
  <si>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</si>
  <si>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</si>
  <si>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</si>
  <si>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</si>
  <si>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</si>
  <si>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</si>
  <si>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</si>
  <si>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</si>
  <si>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</si>
  <si>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</si>
  <si>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</si>
  <si>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</si>
  <si>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</si>
  <si>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</si>
  <si>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</si>
  <si>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</si>
  <si>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</si>
  <si>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</si>
  <si>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</si>
  <si>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</si>
  <si>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</si>
  <si>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</si>
  <si>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</si>
  <si>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</si>
  <si>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</si>
  <si>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</si>
  <si>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</si>
  <si>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</si>
  <si>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</si>
  <si>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</si>
  <si>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</si>
  <si>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</si>
  <si>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</si>
  <si>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</si>
  <si>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</si>
  <si>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</si>
  <si>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</si>
  <si>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</si>
  <si>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</si>
  <si>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</si>
  <si>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</si>
  <si>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</si>
  <si>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</si>
  <si>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</si>
  <si>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</si>
  <si>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</si>
  <si>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</si>
  <si>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</si>
  <si>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</si>
  <si>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</si>
  <si>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</si>
  <si>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</si>
  <si>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</si>
  <si>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</si>
  <si>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</si>
  <si>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</si>
  <si>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</si>
  <si>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</si>
  <si>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</si>
  <si>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</si>
  <si>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</si>
  <si>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</si>
  <si>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</si>
  <si>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</si>
  <si>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</si>
  <si>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</si>
  <si>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</si>
  <si>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</si>
  <si>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</si>
  <si>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</si>
  <si>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</si>
  <si>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</si>
  <si>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</si>
  <si>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</si>
  <si>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</si>
  <si>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</si>
  <si>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</si>
  <si>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</si>
  <si>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</si>
  <si>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</si>
  <si>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</si>
  <si>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</si>
  <si>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</si>
  <si>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</si>
  <si>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</si>
  <si>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</si>
  <si>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</si>
  <si>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</si>
  <si>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</si>
  <si>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</si>
  <si>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</si>
  <si>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</si>
  <si>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</si>
  <si>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</si>
  <si>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</si>
  <si>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</si>
  <si>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</si>
  <si>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</si>
  <si>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</si>
  <si>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</si>
  <si>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</si>
  <si>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</si>
  <si>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</si>
  <si>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</si>
  <si>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</si>
  <si>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</si>
  <si>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</si>
  <si>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</si>
  <si>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</si>
  <si>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</si>
  <si>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</si>
  <si>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</si>
  <si>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</si>
  <si>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</si>
  <si>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</si>
  <si>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</si>
  <si>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</si>
  <si>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</si>
  <si>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</si>
  <si>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</si>
  <si>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</si>
  <si>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</si>
  <si>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</si>
  <si>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</si>
  <si>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</si>
  <si>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</si>
  <si>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</si>
  <si>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</si>
  <si>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</si>
  <si>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</si>
  <si>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</si>
  <si>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</si>
  <si>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</si>
  <si>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</si>
  <si>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</si>
  <si>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</si>
  <si>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</si>
  <si>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</si>
  <si>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</si>
  <si>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</si>
  <si>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</si>
  <si>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</si>
  <si>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</si>
  <si>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</si>
  <si>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</si>
  <si>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</si>
  <si>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</si>
  <si>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</si>
  <si>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</si>
  <si>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</si>
  <si>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</si>
  <si>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</si>
  <si>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</si>
  <si>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</si>
  <si>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</si>
  <si>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</si>
  <si>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</si>
  <si>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</si>
  <si>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</si>
  <si>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</si>
  <si>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</si>
  <si>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</si>
  <si>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</si>
  <si>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</si>
  <si>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</si>
  <si>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</si>
  <si>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</si>
  <si>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</si>
  <si>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</si>
  <si>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</si>
  <si>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</si>
  <si>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</si>
  <si>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</si>
  <si>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</si>
  <si>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</si>
  <si>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</si>
  <si>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</si>
  <si>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</si>
  <si>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</si>
  <si>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</si>
  <si>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</si>
  <si>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</si>
  <si>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</si>
  <si>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</si>
  <si>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</si>
  <si>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</si>
  <si>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</si>
  <si>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</si>
  <si>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</si>
  <si>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</si>
  <si>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</si>
  <si>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</si>
  <si>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</si>
  <si>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</si>
  <si>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</si>
  <si>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</si>
  <si>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</si>
  <si>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</si>
  <si>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</si>
  <si>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</si>
  <si>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</si>
  <si>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</si>
  <si>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</si>
  <si>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</si>
  <si>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</si>
  <si>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</si>
  <si>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</si>
  <si>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</si>
  <si>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</si>
  <si>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</si>
  <si>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</si>
  <si>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</si>
  <si>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</si>
  <si>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</si>
  <si>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</si>
  <si>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</si>
  <si>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</si>
  <si>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</si>
  <si>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</si>
  <si>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</si>
  <si>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</si>
  <si>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</si>
  <si>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</si>
  <si>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</si>
  <si>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</si>
  <si>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</si>
  <si>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</si>
  <si>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</si>
  <si>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</si>
  <si>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</si>
  <si>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</si>
  <si>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</si>
  <si>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</si>
  <si>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</si>
  <si>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</si>
  <si>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</si>
  <si>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</si>
  <si>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</si>
  <si>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</si>
  <si>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</si>
  <si>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</si>
  <si>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</si>
  <si>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</si>
  <si>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</si>
  <si>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</si>
  <si>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</si>
  <si>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</si>
  <si>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</si>
  <si>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</si>
  <si>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</si>
  <si>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</si>
  <si>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</si>
  <si>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</si>
  <si>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</si>
  <si>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</si>
  <si>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</si>
  <si>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</si>
  <si>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</si>
  <si>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</si>
  <si>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</si>
  <si>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</si>
  <si>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</si>
  <si>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</si>
  <si>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</si>
  <si>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</si>
  <si>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</si>
  <si>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</si>
  <si>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</si>
  <si>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</si>
  <si>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</si>
  <si>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</si>
  <si>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</si>
  <si>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</si>
  <si>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</si>
  <si>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</si>
  <si>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</si>
  <si>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</si>
  <si>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</si>
  <si>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</si>
  <si>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</si>
  <si>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</si>
  <si>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</si>
  <si>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</si>
  <si>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</si>
  <si>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</si>
  <si>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</si>
  <si>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</si>
  <si>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</si>
  <si>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</si>
  <si>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</si>
  <si>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</si>
  <si>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</si>
  <si>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</si>
  <si>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</si>
  <si>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</si>
  <si>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</si>
  <si>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</si>
  <si>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</si>
  <si>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</si>
  <si>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</si>
  <si>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</si>
  <si>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</si>
  <si>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</si>
  <si>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</si>
  <si>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</si>
  <si>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</si>
  <si>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</si>
  <si>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</si>
  <si>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</si>
  <si>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</si>
  <si>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</si>
  <si>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</si>
  <si>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</si>
  <si>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</si>
  <si>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</si>
  <si>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</si>
  <si>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</si>
  <si>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</si>
  <si>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</si>
  <si>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</si>
  <si>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</si>
  <si>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</si>
  <si>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</si>
  <si>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</si>
  <si>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</si>
  <si>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</si>
  <si>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</si>
  <si>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</si>
  <si>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</si>
  <si>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</si>
  <si>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</si>
  <si>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</si>
  <si>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</si>
  <si>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</si>
  <si>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</si>
  <si>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</si>
  <si>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</si>
  <si>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</si>
  <si>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</si>
  <si>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</si>
  <si>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</si>
  <si>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</si>
  <si>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</si>
  <si>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</si>
  <si>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</si>
  <si>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</si>
  <si>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</si>
  <si>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</si>
  <si>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</si>
  <si>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</si>
  <si>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</si>
  <si>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</si>
  <si>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</si>
  <si>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</si>
  <si>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</si>
  <si>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</si>
  <si>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</si>
  <si>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</si>
  <si>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</si>
  <si>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</si>
  <si>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</si>
  <si>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</si>
  <si>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</si>
  <si>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</si>
  <si>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</si>
  <si>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</si>
  <si>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</si>
  <si>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</si>
  <si>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</si>
  <si>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</si>
  <si>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</si>
  <si>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</si>
  <si>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</si>
  <si>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</si>
  <si>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</si>
  <si>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</si>
  <si>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</si>
  <si>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</si>
  <si>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</si>
  <si>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</si>
  <si>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</si>
  <si>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</si>
  <si>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</si>
  <si>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</si>
  <si>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</si>
  <si>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</si>
  <si>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</si>
  <si>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</si>
  <si>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</si>
  <si>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</si>
  <si>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</si>
  <si>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</si>
  <si>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</si>
  <si>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</si>
  <si>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</si>
  <si>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</si>
  <si>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</si>
  <si>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</si>
  <si>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</si>
  <si>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</si>
  <si>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</si>
  <si>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</si>
  <si>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</si>
  <si>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</si>
  <si>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</si>
  <si>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</si>
  <si>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</si>
  <si>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</si>
  <si>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</si>
  <si>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</si>
  <si>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</si>
  <si>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</si>
  <si>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</si>
  <si>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</si>
  <si>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</si>
  <si>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</si>
  <si>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</si>
  <si>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</si>
  <si>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</si>
  <si>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</si>
  <si>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</si>
  <si>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</si>
  <si>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</si>
  <si>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</si>
  <si>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</si>
  <si>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</si>
  <si>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</si>
  <si>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</si>
  <si>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</si>
  <si>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</si>
  <si>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</si>
  <si>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</si>
  <si>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</si>
  <si>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</si>
  <si>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</si>
  <si>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</si>
  <si>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</si>
  <si>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</si>
  <si>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</si>
  <si>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</si>
  <si>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</si>
  <si>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</si>
  <si>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</si>
  <si>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</si>
  <si>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</si>
  <si>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</si>
  <si>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</si>
  <si>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</si>
  <si>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</si>
  <si>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</si>
  <si>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</si>
  <si>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</si>
  <si>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</si>
  <si>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</si>
  <si>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</si>
  <si>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</si>
  <si>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</si>
  <si>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</si>
  <si>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</si>
  <si>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</si>
  <si>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</si>
  <si>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</si>
  <si>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</si>
  <si>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</si>
  <si>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</si>
  <si>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</si>
  <si>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</si>
  <si>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</si>
  <si>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</si>
  <si>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</si>
  <si>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</si>
  <si>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</si>
  <si>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</si>
  <si>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</si>
  <si>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</si>
  <si>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</si>
  <si>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</si>
  <si>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</si>
  <si>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</si>
  <si>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</si>
  <si>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</si>
  <si>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</si>
  <si>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</si>
  <si>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</si>
  <si>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</si>
  <si>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</si>
  <si>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</si>
  <si>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</si>
  <si>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</si>
  <si>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</si>
  <si>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</si>
  <si>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</si>
  <si>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</si>
  <si>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</si>
  <si>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</si>
  <si>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</si>
  <si>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</si>
  <si>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</si>
  <si>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</si>
  <si>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</si>
  <si>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</si>
  <si>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</si>
  <si>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</si>
  <si>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</si>
  <si>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</si>
  <si>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</si>
  <si>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</si>
  <si>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</si>
  <si>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</si>
  <si>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</si>
  <si>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</si>
  <si>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</si>
  <si>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</si>
  <si>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</si>
  <si>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</si>
  <si>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</si>
  <si>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</si>
  <si>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</si>
  <si>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</si>
  <si>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</si>
  <si>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</si>
  <si>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</si>
  <si>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</si>
  <si>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</si>
  <si>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</si>
  <si>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</si>
  <si>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</si>
  <si>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</si>
  <si>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</si>
  <si>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</si>
  <si>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</si>
  <si>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</si>
  <si>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</si>
  <si>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</si>
  <si>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</si>
  <si>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</si>
  <si>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</si>
  <si>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</si>
  <si>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</si>
  <si>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</si>
  <si>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</si>
  <si>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</si>
  <si>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</si>
  <si>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</si>
  <si>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</si>
  <si>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</si>
  <si>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</si>
  <si>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</si>
  <si>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</si>
  <si>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</si>
  <si>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</si>
  <si>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</si>
  <si>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</si>
  <si>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</si>
  <si>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</si>
  <si>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</si>
  <si>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</si>
  <si>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</si>
  <si>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</si>
  <si>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</si>
  <si>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</si>
  <si>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</si>
  <si>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</si>
  <si>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</si>
  <si>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</si>
  <si>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</si>
  <si>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</si>
  <si>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</si>
  <si>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</si>
  <si>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</si>
  <si>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</si>
  <si>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</si>
  <si>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</si>
  <si>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</si>
  <si>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</si>
  <si>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</si>
  <si>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</si>
  <si>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</si>
  <si>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</si>
  <si>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</si>
  <si>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</si>
  <si>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</si>
  <si>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</si>
  <si>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</si>
  <si>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</si>
  <si>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</si>
  <si>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</si>
  <si>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</si>
  <si>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</si>
  <si>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</si>
  <si>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</si>
  <si>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</si>
  <si>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</si>
  <si>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</si>
  <si>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</si>
  <si>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</si>
  <si>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</si>
  <si>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</si>
  <si>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</si>
  <si>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</si>
  <si>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</si>
  <si>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</si>
  <si>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</si>
  <si>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</si>
  <si>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</si>
  <si>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</si>
  <si>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</si>
  <si>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</si>
  <si>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</si>
  <si>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</si>
  <si>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</si>
  <si>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</si>
  <si>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</si>
  <si>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</si>
  <si>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</si>
  <si>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</si>
  <si>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</si>
  <si>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</si>
  <si>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</si>
  <si>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</si>
  <si>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</si>
  <si>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</si>
  <si>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</si>
  <si>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</si>
  <si>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</si>
  <si>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</si>
  <si>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</si>
  <si>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</si>
  <si>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</si>
  <si>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</si>
  <si>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</si>
  <si>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</si>
  <si>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</si>
  <si>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</si>
  <si>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</si>
  <si>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</si>
  <si>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</si>
  <si>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</si>
  <si>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</si>
  <si>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</si>
  <si>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</si>
  <si>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</si>
  <si>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</si>
  <si>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</si>
  <si>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</si>
  <si>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</si>
  <si>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</si>
  <si>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</si>
  <si>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</si>
  <si>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</si>
  <si>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</si>
  <si>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</si>
  <si>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</si>
  <si>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</si>
  <si>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</si>
  <si>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</si>
  <si>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</si>
  <si>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</si>
  <si>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</si>
  <si>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</si>
  <si>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</si>
  <si>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</si>
  <si>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</si>
  <si>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</si>
  <si>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</si>
  <si>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</si>
  <si>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</si>
  <si>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</si>
  <si>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</si>
  <si>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</si>
  <si>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</si>
  <si>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</si>
  <si>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</si>
  <si>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</si>
  <si>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</si>
  <si>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</si>
  <si>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</si>
  <si>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</si>
  <si>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</si>
  <si>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</si>
  <si>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</si>
  <si>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</si>
  <si>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</si>
  <si>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</si>
  <si>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</si>
  <si>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</si>
  <si>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</si>
  <si>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</si>
  <si>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</si>
  <si>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</si>
  <si>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</si>
  <si>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</si>
  <si>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</si>
  <si>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</si>
  <si>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</si>
  <si>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</si>
  <si>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</si>
  <si>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</si>
  <si>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</si>
  <si>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</si>
  <si>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</si>
  <si>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</si>
  <si>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</si>
  <si>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</si>
  <si>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</si>
  <si>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</si>
  <si>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</si>
  <si>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</si>
  <si>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</si>
  <si>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</si>
  <si>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</si>
  <si>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</si>
  <si>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</si>
  <si>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</si>
  <si>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</si>
  <si>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</si>
  <si>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</si>
  <si>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</si>
  <si>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</si>
  <si>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</si>
  <si>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</si>
  <si>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</si>
  <si>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</si>
  <si>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</si>
  <si>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</si>
  <si>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</si>
  <si>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</si>
  <si>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</si>
  <si>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</si>
  <si>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</si>
  <si>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</si>
  <si>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</si>
  <si>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</si>
  <si>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</si>
  <si>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</si>
  <si>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</si>
  <si>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</si>
  <si>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</si>
  <si>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</si>
  <si>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</si>
  <si>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</si>
  <si>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</si>
  <si>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</si>
  <si>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</si>
  <si>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</si>
  <si>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</si>
  <si>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</si>
  <si>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</si>
  <si>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</si>
  <si>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</si>
  <si>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</si>
  <si>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</si>
  <si>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</si>
  <si>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</si>
  <si>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</si>
  <si>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</si>
  <si>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</si>
  <si>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</si>
  <si>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</si>
  <si>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</si>
  <si>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</si>
  <si>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</si>
  <si>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</si>
  <si>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</si>
  <si>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</si>
  <si>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</si>
  <si>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</si>
  <si>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</si>
  <si>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</si>
  <si>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</si>
  <si>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</si>
  <si>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</si>
  <si>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</si>
  <si>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</si>
  <si>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</si>
  <si>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</si>
  <si>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</si>
  <si>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</si>
  <si>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</si>
  <si>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</si>
  <si>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</si>
  <si>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</si>
  <si>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</si>
  <si>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</si>
  <si>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</si>
  <si>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</si>
  <si>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</si>
  <si>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</si>
  <si>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</si>
  <si>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</si>
  <si>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</si>
  <si>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</si>
  <si>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</si>
  <si>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</si>
  <si>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</si>
  <si>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</si>
  <si>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</si>
  <si>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</si>
  <si>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</si>
  <si>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</si>
  <si>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</si>
  <si>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</si>
  <si>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</si>
  <si>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</si>
  <si>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</si>
  <si>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</si>
  <si>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</si>
  <si>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</si>
  <si>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</si>
  <si>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</si>
  <si>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</si>
  <si>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</si>
  <si>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</si>
  <si>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</si>
  <si>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</si>
  <si>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</si>
  <si>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</si>
  <si>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</si>
  <si>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</si>
  <si>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</si>
  <si>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</si>
  <si>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</si>
  <si>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</si>
  <si>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</si>
  <si>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</si>
  <si>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</si>
  <si>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</si>
  <si>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</si>
  <si>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</si>
  <si>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</si>
  <si>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</si>
  <si>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</si>
  <si>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</si>
  <si>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</si>
  <si>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</si>
  <si>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</si>
  <si>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</si>
  <si>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</si>
  <si>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</si>
  <si>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</si>
  <si>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</si>
  <si>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</si>
  <si>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</si>
  <si>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</si>
  <si>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</si>
  <si>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</si>
  <si>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</si>
  <si>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</si>
  <si>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</si>
  <si>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</si>
  <si>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</si>
  <si>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</si>
  <si>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</si>
  <si>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</si>
  <si>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</si>
  <si>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</si>
  <si>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</si>
  <si>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</si>
  <si>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</si>
  <si>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</si>
  <si>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</si>
  <si>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</si>
  <si>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</si>
  <si>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</si>
  <si>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</si>
  <si>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</si>
  <si>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</si>
  <si>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</si>
  <si>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</si>
  <si>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</si>
  <si>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</si>
  <si>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</si>
  <si>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</si>
  <si>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</si>
  <si>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</si>
  <si>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</si>
  <si>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</si>
  <si>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</si>
  <si>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</si>
  <si>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</si>
  <si>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</si>
  <si>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</si>
  <si>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</si>
  <si>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</si>
  <si>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</si>
  <si>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</si>
  <si>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</si>
  <si>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</si>
  <si>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</si>
  <si>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</si>
  <si>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</si>
  <si>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</si>
  <si>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</si>
  <si>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</si>
  <si>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</si>
  <si>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</si>
  <si>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</si>
  <si>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</si>
  <si>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</si>
  <si>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</si>
  <si>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</si>
  <si>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</si>
  <si>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</si>
  <si>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</si>
  <si>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</si>
  <si>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</si>
  <si>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</si>
  <si>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</si>
  <si>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</si>
  <si>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</si>
  <si>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</si>
  <si>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</si>
  <si>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</si>
  <si>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</si>
  <si>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</si>
  <si>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</si>
  <si>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</si>
  <si>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</si>
  <si>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</si>
  <si>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</si>
  <si>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</si>
  <si>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</si>
  <si>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</si>
  <si>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</si>
  <si>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</si>
  <si>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</si>
  <si>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</si>
  <si>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</si>
  <si>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</si>
  <si>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</si>
  <si>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</si>
  <si>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</si>
  <si>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</si>
  <si>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</si>
  <si>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</si>
  <si>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</si>
  <si>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</si>
  <si>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</si>
  <si>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</si>
  <si>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</si>
  <si>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</si>
  <si>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</si>
  <si>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</si>
  <si>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</si>
  <si>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</si>
  <si>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</si>
  <si>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</si>
  <si>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</si>
  <si>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</si>
  <si>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</si>
  <si>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</si>
  <si>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</si>
  <si>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</si>
  <si>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</si>
  <si>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</si>
  <si>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</si>
  <si>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</si>
  <si>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</si>
  <si>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</si>
  <si>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</si>
  <si>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</si>
  <si>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</si>
  <si>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</si>
  <si>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</si>
  <si>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</si>
  <si>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</si>
  <si>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</si>
  <si>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</si>
  <si>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</si>
  <si>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</si>
  <si>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</si>
  <si>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</si>
  <si>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</si>
  <si>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</si>
  <si>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</si>
  <si>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</si>
  <si>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</si>
  <si>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</si>
  <si>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</si>
  <si>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</si>
  <si>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</si>
  <si>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</si>
  <si>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</si>
  <si>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</si>
  <si>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</si>
  <si>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</si>
  <si>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</si>
  <si>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</si>
  <si>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</si>
  <si>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</si>
  <si>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</si>
  <si>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</si>
  <si>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</si>
  <si>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</si>
  <si>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</si>
  <si>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</si>
  <si>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</si>
  <si>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</si>
  <si>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</si>
  <si>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</si>
  <si>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</si>
  <si>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</si>
  <si>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</si>
  <si>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</si>
  <si>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</si>
  <si>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</si>
  <si>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</si>
  <si>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</si>
  <si>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</si>
  <si>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</si>
  <si>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</si>
  <si>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</si>
  <si>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</si>
  <si>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</si>
  <si>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</si>
  <si>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</si>
  <si>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</si>
  <si>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</si>
  <si>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</si>
  <si>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</si>
  <si>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</si>
  <si>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</si>
  <si>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</si>
  <si>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</si>
  <si>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</si>
  <si>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</si>
  <si>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</si>
  <si>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</si>
  <si>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</si>
  <si>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</si>
  <si>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</si>
  <si>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</si>
  <si>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</si>
  <si>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</si>
  <si>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</si>
  <si>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</si>
  <si>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</si>
  <si>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</si>
  <si>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</si>
  <si>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</si>
  <si>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</si>
  <si>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</si>
  <si>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</si>
  <si>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</si>
  <si>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</si>
  <si>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</si>
  <si>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</si>
  <si>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</si>
  <si>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</si>
  <si>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</si>
  <si>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</si>
  <si>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</si>
  <si>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</si>
  <si>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</si>
  <si>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</si>
  <si>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</si>
  <si>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</si>
  <si>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</si>
  <si>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</si>
  <si>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</si>
  <si>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</si>
  <si>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</si>
  <si>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</si>
  <si>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</si>
  <si>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</si>
  <si>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</si>
  <si>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</si>
  <si>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</si>
  <si>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</si>
  <si>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</si>
  <si>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</si>
  <si>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</si>
  <si>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</si>
  <si>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</si>
  <si>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</si>
  <si>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</si>
  <si>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</si>
  <si>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</si>
  <si>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</si>
  <si>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</si>
  <si>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</si>
  <si>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</si>
  <si>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</si>
  <si>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</si>
  <si>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</si>
  <si>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</si>
  <si>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</si>
  <si>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</si>
  <si>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</si>
  <si>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</si>
  <si>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</si>
  <si>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</si>
  <si>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</si>
  <si>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</si>
  <si>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</si>
  <si>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</si>
  <si>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</si>
  <si>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</si>
  <si>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</si>
  <si>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</si>
  <si>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</si>
  <si>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</si>
  <si>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</si>
  <si>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</si>
  <si>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</si>
  <si>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</si>
  <si>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</si>
  <si>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</si>
  <si>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</si>
  <si>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</si>
  <si>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</si>
  <si>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</si>
  <si>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</si>
  <si>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</si>
  <si>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</si>
  <si>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</si>
  <si>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</si>
  <si>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</si>
  <si>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</si>
  <si>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</si>
  <si>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</si>
  <si>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</si>
  <si>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</si>
  <si>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</si>
  <si>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</si>
  <si>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</si>
  <si>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</si>
  <si>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</si>
  <si>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</si>
  <si>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</si>
  <si>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</si>
  <si>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</si>
  <si>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</si>
  <si>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</si>
  <si>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</si>
  <si>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</si>
  <si>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</si>
  <si>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</si>
  <si>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</si>
  <si>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</si>
  <si>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</si>
  <si>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</si>
  <si>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</si>
  <si>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</si>
  <si>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</si>
  <si>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</si>
  <si>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</si>
  <si>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</si>
  <si>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</si>
  <si>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</si>
  <si>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</si>
  <si>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</si>
  <si>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</si>
  <si>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</si>
  <si>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</si>
  <si>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</si>
  <si>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</si>
  <si>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</si>
  <si>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</si>
  <si>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</si>
  <si>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</si>
  <si>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</si>
  <si>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</si>
  <si>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</si>
  <si>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</si>
  <si>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</si>
  <si>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</si>
  <si>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</si>
  <si>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</si>
  <si>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</si>
  <si>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</si>
  <si>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</si>
  <si>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</si>
  <si>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</si>
  <si>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</si>
  <si>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</si>
  <si>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</si>
  <si>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</si>
  <si>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</si>
  <si>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</si>
  <si>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</si>
  <si>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</si>
  <si>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</si>
  <si>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</si>
  <si>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</si>
  <si>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</si>
  <si>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</si>
  <si>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</si>
  <si>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</si>
  <si>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</si>
  <si>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</si>
  <si>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</si>
  <si>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</si>
  <si>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</si>
  <si>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</si>
  <si>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</si>
  <si>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</si>
  <si>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</si>
  <si>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</si>
  <si>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</si>
  <si>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</si>
  <si>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</si>
  <si>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</si>
  <si>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</si>
  <si>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</si>
  <si>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</si>
  <si>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</si>
  <si>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</si>
  <si>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</si>
  <si>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</si>
  <si>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</si>
  <si>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</si>
  <si>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</si>
  <si>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</si>
  <si>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</si>
  <si>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</si>
  <si>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</si>
  <si>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</si>
  <si>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</si>
  <si>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</si>
  <si>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</si>
  <si>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</si>
  <si>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</si>
  <si>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</si>
  <si>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</si>
  <si>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</si>
  <si>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</si>
  <si>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</si>
  <si>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</si>
  <si>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</si>
  <si>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</si>
  <si>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</si>
  <si>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</si>
  <si>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</si>
  <si>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</si>
  <si>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</si>
  <si>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</si>
  <si>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</si>
  <si>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</si>
  <si>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</si>
  <si>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</si>
  <si>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</si>
  <si>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</si>
  <si>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</si>
  <si>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</si>
  <si>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</si>
  <si>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</si>
  <si>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</si>
  <si>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</si>
  <si>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</si>
  <si>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</si>
  <si>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</si>
  <si>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</si>
  <si>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</si>
  <si>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</si>
  <si>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</si>
  <si>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</si>
  <si>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</si>
  <si>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</si>
  <si>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</si>
  <si>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</si>
  <si>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</si>
  <si>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</si>
  <si>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</si>
  <si>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</si>
  <si>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</si>
  <si>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</si>
  <si>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</si>
  <si>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</si>
  <si>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</si>
  <si>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</si>
  <si>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</si>
  <si>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</si>
  <si>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</si>
  <si>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</si>
  <si>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</si>
  <si>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</si>
  <si>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</si>
  <si>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</si>
  <si>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</si>
  <si>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</si>
  <si>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</si>
  <si>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</si>
  <si>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</si>
  <si>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</si>
  <si>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</si>
  <si>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</si>
  <si>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</si>
  <si>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</si>
  <si>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</si>
  <si>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</si>
  <si>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</si>
  <si>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</si>
  <si>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</si>
  <si>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</si>
  <si>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</si>
  <si>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</si>
  <si>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</si>
  <si>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</si>
  <si>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</si>
  <si>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</si>
  <si>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</si>
  <si>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</si>
  <si>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</si>
  <si>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</si>
  <si>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</si>
  <si>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</si>
  <si>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</si>
  <si>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</si>
  <si>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</si>
  <si>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</si>
  <si>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</si>
  <si>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</si>
  <si>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</si>
  <si>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</si>
  <si>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</si>
  <si>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</si>
  <si>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</si>
  <si>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</si>
  <si>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</si>
  <si>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</si>
  <si>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</si>
  <si>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</si>
  <si>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</si>
  <si>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</si>
  <si>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</si>
  <si>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</si>
  <si>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</si>
  <si>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</si>
  <si>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</si>
  <si>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</si>
  <si>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</si>
  <si>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</si>
  <si>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</si>
  <si>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</si>
  <si>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</si>
  <si>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</si>
  <si>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</si>
  <si>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</si>
  <si>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</si>
  <si>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</si>
  <si>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</si>
  <si>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</si>
  <si>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</si>
  <si>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</si>
  <si>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</si>
  <si>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</si>
  <si>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</si>
  <si>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</si>
  <si>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</si>
  <si>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</si>
  <si>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</si>
  <si>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</si>
  <si>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</si>
  <si>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</si>
  <si>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</si>
  <si>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</si>
  <si>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</si>
  <si>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</si>
  <si>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</si>
  <si>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</si>
  <si>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</si>
  <si>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</si>
  <si>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</si>
  <si>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</si>
  <si>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</si>
  <si>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</si>
  <si>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</si>
  <si>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</si>
  <si>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</si>
  <si>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</si>
  <si>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</si>
  <si>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</si>
  <si>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</si>
  <si>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</si>
  <si>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</si>
  <si>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</si>
  <si>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</si>
  <si>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</si>
  <si>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</si>
  <si>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</si>
  <si>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</si>
  <si>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</si>
  <si>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</si>
  <si>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</si>
  <si>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</si>
  <si>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</si>
  <si>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</si>
  <si>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</si>
  <si>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</si>
  <si>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</si>
  <si>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</si>
  <si>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</si>
  <si>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</si>
  <si>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</si>
  <si>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</si>
  <si>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</si>
  <si>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</si>
  <si>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</si>
  <si>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</si>
  <si>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</si>
  <si>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</si>
  <si>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</si>
  <si>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</si>
  <si>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</si>
  <si>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</si>
  <si>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</si>
  <si>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</si>
  <si>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</si>
  <si>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</si>
  <si>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</si>
  <si>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</si>
  <si>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</si>
  <si>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</si>
  <si>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</si>
  <si>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</si>
  <si>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</si>
  <si>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</si>
  <si>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</si>
  <si>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</si>
  <si>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</si>
  <si>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</si>
  <si>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</si>
  <si>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</si>
  <si>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</si>
  <si>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</si>
  <si>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</si>
  <si>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</si>
  <si>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</si>
  <si>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</si>
  <si>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</si>
  <si>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</si>
  <si>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</si>
  <si>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</si>
  <si>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</si>
  <si>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</si>
  <si>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</si>
  <si>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</si>
  <si>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</si>
  <si>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</si>
  <si>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</si>
  <si>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</si>
  <si>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</si>
  <si>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</si>
  <si>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</si>
  <si>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</si>
  <si>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</si>
  <si>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</si>
  <si>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</si>
  <si>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</si>
  <si>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</si>
  <si>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</si>
  <si>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</si>
  <si>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</si>
  <si>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</si>
  <si>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</si>
  <si>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</si>
  <si>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</si>
  <si>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</si>
  <si>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</si>
  <si>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</si>
  <si>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</si>
  <si>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</si>
  <si>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</si>
  <si>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</si>
  <si>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</si>
  <si>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</si>
  <si>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</si>
  <si>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</si>
  <si>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</si>
  <si>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</si>
  <si>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</si>
  <si>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</si>
  <si>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</si>
  <si>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</si>
  <si>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</si>
  <si>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</si>
  <si>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</si>
  <si>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</si>
  <si>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</si>
  <si>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</si>
  <si>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</si>
  <si>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</si>
  <si>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</si>
  <si>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</si>
  <si>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</si>
  <si>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</si>
  <si>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</si>
  <si>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</si>
  <si>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</si>
  <si>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</si>
  <si>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</si>
  <si>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</si>
  <si>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</si>
  <si>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</si>
  <si>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</si>
  <si>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</si>
  <si>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</si>
  <si>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</si>
  <si>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</si>
  <si>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</si>
  <si>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</si>
  <si>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</si>
  <si>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</si>
  <si>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</si>
  <si>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</si>
  <si>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</si>
  <si>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</si>
  <si>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</si>
  <si>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</si>
  <si>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</si>
  <si>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</si>
  <si>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</si>
  <si>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</si>
  <si>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</si>
  <si>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</si>
  <si>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</si>
  <si>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</si>
  <si>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</si>
  <si>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</si>
  <si>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</si>
  <si>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</si>
  <si>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</si>
  <si>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</si>
  <si>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</si>
  <si>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</si>
  <si>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</si>
  <si>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</si>
  <si>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</si>
  <si>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</si>
  <si>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</si>
  <si>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</si>
  <si>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</si>
  <si>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</si>
  <si>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</si>
  <si>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</si>
  <si>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</si>
  <si>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</si>
  <si>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</si>
  <si>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</si>
  <si>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</si>
  <si>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</si>
  <si>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</si>
  <si>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</si>
  <si>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</si>
  <si>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</si>
  <si>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</si>
  <si>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</si>
  <si>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</si>
  <si>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</si>
  <si>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</si>
  <si>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</si>
  <si>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</si>
  <si>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</si>
  <si>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</si>
  <si>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</si>
  <si>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</si>
  <si>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</si>
  <si>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</si>
  <si>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</si>
  <si>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</si>
  <si>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</si>
  <si>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</si>
  <si>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</si>
  <si>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</si>
  <si>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</si>
  <si>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</si>
  <si>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</si>
  <si>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</si>
  <si>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</si>
  <si>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</si>
  <si>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</si>
  <si>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</si>
  <si>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</si>
  <si>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</si>
  <si>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</si>
  <si>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</si>
  <si>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</si>
  <si>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</si>
  <si>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</si>
  <si>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</si>
  <si>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</si>
  <si>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</si>
  <si>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</si>
  <si>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</si>
  <si>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</si>
  <si>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</si>
  <si>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</si>
  <si>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</si>
  <si>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</si>
  <si>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</si>
  <si>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</si>
  <si>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</si>
  <si>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</si>
  <si>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</si>
  <si>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</si>
  <si>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</si>
  <si>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</si>
  <si>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</si>
  <si>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</si>
  <si>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</si>
  <si>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</si>
  <si>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</si>
  <si>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</si>
  <si>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</si>
  <si>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</si>
  <si>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</si>
  <si>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</si>
  <si>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</si>
  <si>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</si>
  <si>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</si>
  <si>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</si>
  <si>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</si>
  <si>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</si>
  <si>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</si>
  <si>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</si>
  <si>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</si>
  <si>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</si>
  <si>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</si>
  <si>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</si>
  <si>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</si>
  <si>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</si>
  <si>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</si>
  <si>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</si>
  <si>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</si>
  <si>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</si>
  <si>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</si>
  <si>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</si>
  <si>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</si>
  <si>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</si>
  <si>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</si>
  <si>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</si>
  <si>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</si>
  <si>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</si>
  <si>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</si>
  <si>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</si>
  <si>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</si>
  <si>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</si>
  <si>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</si>
  <si>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</si>
  <si>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</si>
  <si>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</si>
  <si>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</si>
  <si>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</si>
  <si>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</si>
  <si>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</si>
  <si>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</si>
  <si>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</si>
  <si>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</si>
  <si>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</si>
  <si>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</si>
  <si>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</si>
  <si>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</si>
  <si>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</si>
  <si>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</si>
  <si>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</si>
  <si>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</si>
  <si>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</si>
  <si>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</si>
  <si>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</si>
  <si>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</si>
  <si>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</si>
  <si>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</si>
  <si>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</si>
  <si>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</si>
  <si>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</si>
  <si>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</si>
  <si>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</si>
  <si>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</si>
  <si>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</si>
  <si>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</si>
  <si>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</si>
  <si>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</si>
  <si>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</si>
  <si>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</si>
  <si>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</si>
  <si>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</si>
  <si>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</si>
  <si>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</si>
  <si>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</si>
  <si>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</si>
  <si>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</si>
  <si>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</si>
  <si>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</si>
  <si>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</si>
  <si>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</si>
  <si>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</si>
  <si>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</si>
  <si>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</si>
  <si>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</si>
  <si>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</si>
  <si>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</si>
  <si>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</si>
  <si>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</si>
  <si>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</si>
  <si>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</si>
  <si>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</si>
  <si>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</si>
  <si>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</si>
  <si>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</si>
  <si>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</si>
  <si>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</si>
  <si>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</si>
  <si>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</si>
  <si>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</si>
  <si>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</si>
  <si>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</si>
  <si>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</si>
  <si>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</si>
  <si>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</si>
  <si>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</si>
  <si>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</si>
  <si>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</si>
  <si>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</si>
  <si>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</si>
  <si>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</si>
  <si>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</si>
  <si>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</si>
  <si>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</si>
  <si>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</si>
  <si>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</si>
  <si>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</si>
  <si>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</si>
  <si>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</si>
  <si>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</si>
  <si>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</si>
  <si>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</si>
  <si>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</si>
  <si>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</si>
  <si>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</si>
  <si>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</si>
  <si>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</si>
  <si>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</si>
  <si>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</si>
  <si>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</si>
  <si>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</si>
  <si>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</si>
  <si>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</si>
  <si>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</si>
  <si>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</si>
  <si>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</si>
  <si>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</si>
  <si>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</si>
  <si>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</si>
  <si>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</si>
  <si>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</si>
  <si>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</si>
  <si>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</si>
  <si>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</si>
  <si>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</si>
  <si>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</si>
  <si>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</si>
  <si>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</si>
  <si>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</si>
  <si>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</si>
  <si>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</si>
  <si>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</si>
  <si>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</si>
  <si>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</si>
  <si>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</si>
  <si>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</si>
  <si>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</si>
  <si>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</si>
  <si>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</si>
  <si>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</si>
  <si>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</si>
  <si>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</si>
  <si>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</si>
  <si>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</si>
  <si>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</si>
  <si>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</si>
  <si>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</si>
  <si>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</si>
  <si>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</si>
  <si>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</si>
  <si>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</si>
  <si>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</si>
  <si>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</si>
  <si>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</si>
  <si>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</si>
  <si>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</si>
  <si>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</si>
  <si>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</si>
  <si>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</si>
  <si>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</si>
  <si>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</si>
  <si>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</si>
  <si>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</si>
  <si>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</si>
  <si>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</si>
  <si>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</si>
  <si>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</si>
  <si>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</si>
  <si>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</si>
  <si>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</si>
  <si>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</si>
  <si>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</si>
  <si>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</si>
  <si>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</si>
  <si>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</si>
  <si>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</si>
  <si>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</si>
  <si>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</si>
  <si>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</si>
  <si>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</si>
  <si>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</si>
  <si>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</si>
  <si>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</si>
  <si>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</si>
  <si>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</si>
  <si>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</si>
  <si>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</si>
  <si>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</si>
  <si>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</si>
  <si>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</si>
  <si>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</si>
  <si>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</si>
  <si>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</si>
  <si>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</si>
  <si>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</si>
  <si>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</si>
  <si>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</si>
  <si>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</si>
  <si>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</si>
  <si>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</si>
  <si>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</si>
  <si>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</si>
  <si>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</si>
  <si>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</si>
  <si>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</si>
  <si>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</si>
  <si>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</si>
  <si>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</si>
  <si>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</si>
  <si>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</si>
  <si>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</si>
  <si>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</si>
  <si>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</si>
  <si>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</si>
  <si>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</si>
  <si>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</si>
  <si>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</si>
  <si>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</si>
  <si>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</si>
  <si>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</si>
  <si>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</si>
  <si>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</si>
  <si>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</si>
  <si>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</si>
  <si>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</si>
  <si>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</si>
  <si>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</si>
  <si>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</si>
  <si>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</si>
  <si>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</si>
  <si>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</si>
  <si>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</si>
  <si>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</si>
  <si>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</si>
  <si>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</si>
  <si>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</si>
  <si>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</si>
  <si>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</si>
  <si>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</si>
  <si>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</si>
  <si>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</si>
  <si>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</si>
  <si>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</si>
  <si>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</si>
  <si>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</si>
  <si>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</si>
  <si>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</si>
  <si>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</si>
  <si>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</si>
  <si>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</si>
  <si>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</si>
  <si>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</si>
  <si>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</si>
  <si>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</si>
  <si>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</si>
  <si>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</si>
  <si>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</si>
  <si>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</si>
  <si>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</si>
  <si>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</si>
  <si>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</si>
  <si>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</si>
  <si>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</si>
  <si>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</si>
  <si>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</si>
  <si>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</si>
  <si>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</si>
  <si>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</si>
  <si>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</si>
  <si>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</si>
  <si>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</si>
  <si>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</si>
  <si>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</si>
  <si>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</si>
  <si>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</si>
  <si>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</si>
  <si>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</si>
  <si>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</si>
  <si>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</si>
  <si>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</si>
  <si>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</si>
  <si>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</si>
  <si>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</si>
  <si>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</si>
  <si>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</si>
  <si>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</si>
  <si>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</si>
  <si>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</si>
  <si>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</si>
  <si>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</si>
  <si>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</si>
  <si>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</si>
  <si>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</si>
  <si>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</si>
  <si>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</si>
  <si>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</si>
  <si>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</si>
  <si>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</si>
  <si>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</si>
  <si>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</si>
  <si>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</si>
  <si>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</si>
  <si>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</si>
  <si>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</si>
  <si>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</si>
  <si>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</si>
  <si>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</si>
  <si>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</si>
  <si>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</si>
  <si>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</si>
  <si>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</si>
  <si>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</si>
  <si>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</si>
  <si>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</si>
  <si>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</si>
  <si>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</si>
  <si>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</si>
  <si>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</si>
  <si>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</si>
  <si>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</si>
  <si>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</si>
  <si>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</si>
  <si>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</si>
  <si>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</si>
  <si>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</si>
  <si>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</si>
  <si>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</si>
  <si>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</si>
  <si>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</si>
  <si>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</si>
  <si>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</si>
  <si>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</si>
  <si>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</si>
  <si>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</si>
  <si>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</si>
  <si>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</si>
  <si>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</si>
  <si>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</si>
  <si>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</si>
  <si>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</si>
  <si>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</si>
  <si>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</si>
  <si>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</si>
  <si>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</si>
  <si>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</si>
  <si>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</si>
  <si>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</si>
  <si>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</si>
  <si>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</si>
  <si>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</si>
  <si>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</si>
  <si>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</si>
  <si>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</si>
  <si>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</si>
  <si>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</si>
  <si>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</si>
  <si>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</si>
  <si>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</si>
  <si>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</si>
  <si>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</si>
  <si>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</si>
  <si>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</si>
  <si>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</si>
  <si>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</si>
  <si>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</si>
  <si>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</si>
  <si>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</si>
  <si>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</si>
  <si>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</si>
  <si>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</si>
  <si>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</si>
  <si>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</si>
  <si>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</si>
  <si>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</si>
  <si>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</si>
  <si>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</si>
  <si>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</si>
  <si>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</si>
  <si>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</si>
  <si>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</si>
  <si>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</si>
  <si>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</si>
  <si>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</si>
  <si>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</si>
  <si>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</si>
  <si>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</si>
  <si>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</si>
  <si>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</si>
  <si>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</si>
  <si>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</si>
  <si>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</si>
  <si>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</si>
  <si>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</si>
  <si>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</si>
  <si>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</si>
  <si>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</si>
  <si>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</si>
  <si>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</si>
  <si>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</si>
  <si>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</si>
  <si>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</si>
  <si>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</si>
  <si>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</si>
  <si>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</si>
  <si>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</si>
  <si>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</si>
  <si>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</si>
  <si>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</si>
  <si>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</si>
  <si>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</si>
  <si>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</si>
  <si>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</si>
  <si>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</si>
  <si>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</si>
  <si>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</si>
  <si>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</si>
  <si>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</si>
  <si>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</si>
  <si>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</si>
  <si>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</si>
  <si>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</si>
  <si>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</si>
  <si>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</si>
  <si>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</si>
  <si>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</si>
  <si>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</si>
  <si>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</si>
  <si>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</si>
  <si>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</si>
  <si>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</si>
  <si>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</si>
  <si>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</si>
  <si>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</si>
  <si>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</si>
  <si>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</si>
  <si>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</si>
  <si>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</si>
  <si>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</si>
  <si>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</si>
  <si>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</si>
  <si>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</si>
  <si>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</si>
  <si>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</si>
  <si>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</si>
  <si>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</si>
  <si>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</si>
  <si>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</si>
  <si>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</si>
  <si>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</si>
  <si>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</si>
  <si>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</si>
  <si>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</si>
  <si>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</si>
  <si>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</si>
  <si>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</si>
  <si>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</si>
  <si>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</si>
  <si>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</si>
  <si>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</si>
  <si>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</si>
  <si>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</si>
  <si>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</si>
  <si>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</si>
  <si>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</si>
  <si>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</si>
  <si>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</si>
  <si>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</si>
  <si>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</si>
  <si>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</si>
  <si>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</si>
  <si>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</si>
  <si>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</si>
  <si>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</si>
  <si>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</si>
  <si>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</si>
  <si>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</si>
  <si>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</si>
  <si>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</si>
  <si>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</si>
  <si>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</si>
  <si>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</si>
  <si>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</si>
  <si>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</si>
  <si>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</si>
  <si>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</si>
  <si>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</si>
  <si>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</si>
  <si>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</si>
  <si>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</si>
  <si>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</si>
  <si>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</si>
  <si>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</si>
  <si>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</si>
  <si>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</si>
  <si>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</si>
  <si>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</si>
  <si>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</si>
  <si>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</si>
  <si>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</si>
  <si>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</si>
  <si>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</si>
  <si>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</si>
  <si>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</si>
  <si>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</si>
  <si>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</si>
  <si>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</si>
  <si>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</si>
  <si>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</si>
  <si>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</si>
  <si>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</si>
  <si>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</si>
  <si>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</si>
  <si>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</si>
  <si>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</si>
  <si>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</si>
  <si>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</si>
  <si>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</si>
  <si>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</si>
  <si>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</si>
  <si>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</si>
  <si>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</si>
  <si>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</si>
  <si>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</si>
  <si>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</si>
  <si>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</si>
  <si>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</si>
  <si>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</si>
  <si>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</si>
  <si>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</si>
  <si>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</si>
  <si>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</si>
  <si>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</si>
  <si>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</si>
  <si>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</si>
  <si>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</si>
  <si>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</si>
  <si>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</si>
  <si>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</si>
  <si>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</si>
  <si>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</si>
  <si>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</si>
  <si>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</si>
  <si>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</si>
  <si>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</si>
  <si>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</si>
  <si>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</si>
  <si>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</si>
  <si>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</si>
  <si>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</si>
  <si>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</si>
  <si>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</si>
  <si>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</si>
  <si>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</si>
  <si>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</si>
  <si>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</si>
  <si>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</si>
  <si>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</si>
  <si>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</si>
  <si>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</si>
  <si>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</si>
  <si>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</si>
  <si>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</si>
  <si>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</si>
  <si>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</si>
  <si>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</si>
  <si>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</si>
  <si>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</si>
  <si>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</si>
  <si>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</si>
  <si>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</si>
  <si>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</si>
  <si>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</si>
  <si>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</si>
  <si>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</si>
  <si>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</si>
  <si>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</si>
  <si>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</si>
  <si>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</si>
  <si>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</si>
  <si>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</si>
  <si>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</si>
  <si>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</si>
  <si>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</si>
  <si>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</si>
  <si>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</si>
  <si>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</si>
  <si>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</si>
  <si>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</si>
  <si>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</si>
  <si>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</si>
  <si>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</si>
  <si>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</si>
  <si>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</si>
  <si>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</si>
  <si>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</si>
  <si>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</si>
  <si>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</si>
  <si>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</si>
  <si>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</si>
  <si>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</si>
  <si>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</si>
  <si>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</si>
  <si>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</si>
  <si>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</si>
  <si>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</si>
  <si>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</si>
  <si>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</si>
  <si>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</si>
  <si>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</si>
  <si>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</si>
  <si>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</si>
  <si>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</si>
  <si>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</si>
  <si>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</si>
  <si>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</si>
  <si>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</si>
  <si>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</si>
  <si>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</si>
  <si>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</si>
  <si>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</si>
  <si>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</si>
  <si>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</si>
  <si>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</si>
  <si>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</si>
  <si>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</si>
  <si>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</si>
  <si>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</si>
  <si>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</si>
  <si>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</si>
  <si>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</si>
  <si>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</si>
  <si>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</si>
  <si>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</si>
  <si>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</si>
  <si>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</si>
  <si>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</si>
  <si>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</si>
  <si>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</si>
  <si>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</si>
  <si>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</si>
  <si>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</si>
  <si>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</si>
  <si>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</si>
  <si>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</si>
  <si>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</si>
  <si>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</si>
  <si>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</si>
  <si>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</si>
  <si>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</si>
  <si>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</si>
  <si>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</si>
  <si>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</si>
  <si>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</si>
  <si>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</si>
  <si>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</si>
  <si>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</si>
  <si>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</si>
  <si>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</si>
  <si>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</si>
  <si>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</si>
  <si>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</si>
  <si>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</si>
  <si>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</si>
  <si>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</si>
  <si>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</si>
  <si>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</si>
  <si>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</si>
  <si>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</si>
  <si>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</si>
  <si>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</si>
  <si>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</si>
  <si>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</si>
  <si>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</si>
  <si>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</si>
  <si>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</si>
  <si>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</si>
  <si>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</si>
  <si>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</si>
  <si>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</si>
  <si>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</si>
  <si>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</si>
  <si>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</si>
  <si>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</si>
  <si>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</si>
  <si>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</si>
  <si>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</si>
  <si>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</si>
  <si>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</si>
  <si>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</si>
  <si>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</si>
  <si>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</si>
  <si>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</si>
  <si>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</si>
  <si>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</si>
  <si>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</si>
  <si>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</si>
  <si>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</si>
  <si>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</si>
  <si>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</si>
  <si>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</si>
  <si>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</si>
  <si>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</si>
  <si>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</si>
  <si>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</si>
  <si>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</si>
  <si>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</si>
  <si>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</si>
  <si>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</si>
  <si>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</si>
  <si>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</si>
  <si>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</si>
  <si>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</si>
  <si>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</si>
  <si>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</si>
  <si>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</si>
  <si>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</si>
  <si>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</si>
  <si>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</si>
  <si>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</si>
  <si>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</si>
  <si>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</si>
  <si>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</si>
  <si>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</si>
  <si>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</si>
  <si>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</si>
  <si>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</si>
  <si>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</si>
  <si>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</si>
  <si>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</si>
  <si>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</si>
  <si>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</si>
  <si>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</si>
  <si>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</si>
  <si>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</si>
  <si>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</si>
  <si>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</si>
  <si>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</si>
  <si>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</si>
  <si>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</si>
  <si>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</si>
  <si>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</si>
  <si>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</si>
  <si>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</si>
  <si>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</si>
  <si>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</si>
  <si>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</si>
  <si>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</si>
  <si>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</si>
  <si>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</si>
  <si>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</si>
  <si>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</si>
  <si>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</si>
  <si>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</si>
  <si>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</si>
  <si>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</si>
  <si>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</si>
  <si>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</si>
  <si>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</si>
  <si>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</si>
  <si>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</si>
  <si>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</si>
  <si>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</si>
  <si>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</si>
  <si>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</si>
  <si>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</si>
  <si>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</si>
  <si>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</si>
  <si>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</si>
  <si>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</si>
  <si>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</si>
  <si>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</si>
  <si>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</si>
  <si>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</si>
  <si>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</si>
  <si>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</si>
  <si>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</si>
  <si>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</si>
  <si>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</si>
  <si>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</si>
  <si>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</si>
  <si>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</si>
  <si>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</si>
  <si>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</si>
  <si>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</si>
  <si>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</si>
  <si>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</si>
  <si>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</si>
  <si>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</si>
  <si>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</si>
  <si>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</si>
  <si>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</si>
  <si>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</si>
  <si>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</si>
  <si>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</si>
  <si>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</si>
  <si>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</si>
  <si>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</si>
  <si>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</si>
  <si>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</si>
  <si>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</si>
  <si>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</si>
  <si>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</si>
  <si>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</si>
  <si>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</si>
  <si>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</si>
  <si>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</si>
  <si>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</si>
  <si>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</si>
  <si>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</si>
  <si>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</si>
  <si>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</si>
  <si>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</si>
  <si>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</si>
  <si>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</si>
  <si>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</si>
  <si>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</si>
  <si>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</si>
  <si>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</si>
  <si>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</si>
  <si>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</si>
  <si>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</si>
  <si>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</si>
  <si>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</si>
  <si>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</si>
  <si>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</si>
  <si>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</si>
  <si>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</si>
  <si>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</si>
  <si>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</si>
  <si>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</si>
  <si>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</si>
  <si>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</si>
  <si>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</si>
  <si>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</si>
  <si>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</si>
  <si>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</si>
  <si>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</si>
  <si>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</si>
  <si>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</si>
  <si>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</si>
  <si>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</si>
  <si>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</si>
  <si>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</si>
  <si>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</si>
  <si>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</si>
  <si>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</si>
  <si>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</si>
  <si>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</si>
  <si>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</si>
  <si>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</si>
  <si>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</si>
  <si>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</si>
  <si>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</si>
  <si>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</si>
  <si>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</si>
  <si>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</si>
  <si>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</si>
  <si>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</si>
  <si>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</si>
  <si>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</si>
  <si>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</si>
  <si>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</si>
  <si>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</si>
  <si>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</si>
  <si>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</si>
  <si>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</si>
  <si>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</si>
  <si>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</si>
  <si>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</si>
  <si>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</si>
  <si>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</si>
  <si>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</si>
  <si>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</si>
  <si>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</si>
  <si>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</si>
  <si>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</si>
  <si>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</si>
  <si>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</si>
  <si>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</si>
  <si>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</si>
  <si>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</si>
  <si>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</si>
  <si>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</si>
  <si>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</si>
  <si>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</si>
  <si>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</si>
  <si>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</si>
  <si>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</si>
  <si>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</si>
  <si>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</si>
  <si>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</si>
  <si>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</si>
  <si>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</si>
  <si>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</si>
  <si>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</si>
  <si>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</si>
  <si>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</si>
  <si>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</si>
  <si>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</si>
  <si>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</si>
  <si>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</si>
  <si>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</si>
  <si>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</si>
  <si>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</si>
  <si>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</si>
  <si>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</si>
  <si>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</si>
  <si>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</si>
  <si>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</si>
  <si>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</si>
  <si>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</si>
  <si>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</si>
  <si>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</si>
  <si>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</si>
  <si>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</si>
  <si>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</si>
  <si>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</si>
  <si>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</si>
  <si>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</si>
  <si>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</si>
  <si>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</si>
  <si>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</si>
  <si>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</si>
  <si>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</si>
  <si>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</si>
  <si>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</si>
  <si>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</si>
  <si>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</si>
  <si>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</si>
  <si>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</si>
  <si>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</si>
  <si>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</si>
  <si>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</si>
  <si>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</si>
  <si>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</si>
  <si>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</si>
  <si>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</si>
  <si>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</si>
  <si>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</si>
  <si>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</si>
  <si>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</si>
  <si>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</si>
  <si>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</si>
  <si>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</si>
  <si>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</si>
  <si>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</si>
  <si>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</si>
  <si>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</si>
  <si>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</si>
  <si>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</si>
  <si>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</si>
  <si>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</si>
  <si>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</si>
  <si>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</si>
  <si>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</si>
  <si>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</si>
  <si>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</si>
  <si>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</si>
  <si>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</si>
  <si>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</si>
  <si>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</si>
  <si>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</si>
  <si>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</si>
  <si>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</si>
  <si>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</si>
  <si>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</si>
  <si>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</si>
  <si>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</si>
  <si>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</si>
  <si>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</si>
  <si>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</si>
  <si>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</si>
  <si>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</si>
  <si>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</si>
  <si>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</si>
  <si>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</si>
  <si>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</si>
  <si>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</si>
  <si>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</si>
  <si>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</si>
  <si>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</si>
  <si>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</si>
  <si>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</si>
  <si>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</si>
  <si>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</si>
  <si>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</si>
  <si>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</si>
  <si>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</si>
  <si>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</si>
  <si>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</si>
  <si>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</si>
  <si>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</si>
  <si>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</si>
  <si>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</si>
  <si>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</si>
  <si>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</si>
  <si>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</si>
  <si>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</si>
  <si>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</si>
  <si>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</si>
  <si>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</si>
  <si>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</si>
  <si>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</si>
  <si>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</si>
  <si>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</si>
  <si>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</si>
  <si>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</si>
  <si>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</si>
  <si>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</si>
  <si>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</si>
  <si>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</si>
  <si>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</si>
  <si>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</si>
  <si>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</si>
  <si>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</si>
  <si>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</si>
  <si>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</si>
  <si>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</si>
  <si>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</si>
  <si>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</si>
  <si>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</si>
  <si>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</si>
  <si>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</si>
  <si>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</si>
  <si>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</si>
  <si>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</si>
  <si>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</si>
  <si>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</si>
  <si>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</si>
  <si>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</si>
  <si>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</si>
  <si>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</si>
  <si>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</si>
  <si>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</si>
  <si>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</si>
  <si>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</si>
  <si>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</si>
  <si>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</si>
  <si>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</si>
  <si>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</si>
  <si>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</si>
  <si>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</si>
  <si>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</si>
  <si>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</si>
  <si>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</si>
  <si>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</si>
  <si>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</si>
  <si>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</si>
  <si>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</si>
  <si>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</si>
  <si>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</si>
  <si>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</si>
  <si>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</si>
  <si>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</si>
  <si>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</si>
  <si>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</si>
  <si>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</si>
  <si>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</si>
  <si>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</si>
  <si>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</si>
  <si>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</si>
  <si>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</si>
  <si>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</si>
  <si>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</si>
  <si>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</si>
  <si>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</si>
  <si>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</si>
  <si>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</si>
  <si>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</si>
  <si>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</si>
  <si>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</si>
  <si>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</si>
  <si>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</si>
  <si>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</si>
  <si>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</si>
  <si>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</si>
  <si>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</si>
  <si>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</si>
  <si>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</si>
  <si>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</si>
  <si>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</si>
  <si>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</si>
  <si>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</si>
  <si>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</si>
  <si>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</si>
  <si>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</si>
  <si>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</si>
  <si>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</si>
  <si>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</si>
  <si>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</si>
  <si>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</si>
  <si>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</si>
  <si>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</si>
  <si>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</si>
  <si>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</si>
  <si>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</si>
  <si>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</si>
  <si>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</si>
  <si>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</si>
  <si>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</si>
  <si>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</si>
  <si>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</si>
  <si>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</si>
  <si>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</si>
  <si>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</si>
  <si>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</si>
  <si>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</si>
  <si>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</si>
  <si>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</si>
  <si>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</si>
  <si>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</si>
  <si>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</si>
  <si>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</si>
  <si>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</si>
  <si>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</si>
  <si>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</si>
  <si>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</si>
  <si>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</si>
  <si>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</si>
  <si>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</si>
  <si>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</si>
  <si>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</si>
  <si>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</si>
  <si>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</si>
  <si>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</si>
  <si>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</si>
  <si>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</si>
  <si>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</si>
  <si>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</si>
  <si>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</si>
  <si>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</si>
  <si>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</si>
  <si>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</si>
  <si>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</si>
  <si>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</si>
  <si>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</si>
  <si>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</si>
  <si>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</si>
  <si>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</si>
  <si>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</si>
  <si>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</si>
  <si>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</si>
  <si>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</si>
  <si>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</si>
  <si>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</si>
  <si>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</si>
  <si>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</si>
  <si>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</si>
  <si>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</si>
  <si>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</si>
  <si>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</si>
  <si>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</si>
  <si>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</si>
  <si>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</si>
  <si>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</si>
  <si>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</si>
  <si>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</si>
  <si>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</si>
  <si>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</si>
  <si>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</si>
  <si>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</si>
  <si>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</si>
  <si>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</si>
  <si>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</si>
  <si>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</si>
  <si>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</si>
  <si>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</si>
  <si>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</si>
  <si>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</si>
  <si>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</si>
  <si>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</si>
  <si>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</si>
  <si>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</si>
  <si>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</si>
  <si>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</si>
  <si>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</si>
  <si>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</si>
  <si>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</si>
  <si>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</si>
  <si>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</si>
  <si>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</si>
  <si>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</si>
  <si>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</si>
  <si>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</si>
  <si>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</si>
  <si>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</si>
  <si>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</si>
  <si>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</si>
  <si>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</si>
  <si>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</si>
  <si>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</si>
  <si>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</si>
  <si>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</si>
  <si>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</si>
  <si>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</si>
  <si>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</si>
  <si>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</si>
  <si>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</si>
  <si>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</si>
  <si>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</si>
  <si>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</si>
  <si>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</si>
  <si>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</si>
  <si>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</si>
  <si>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</si>
  <si>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</si>
  <si>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</si>
  <si>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</si>
  <si>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</si>
  <si>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</si>
  <si>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</si>
  <si>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</si>
  <si>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</si>
  <si>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</si>
  <si>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</si>
  <si>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</si>
  <si>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</si>
  <si>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</si>
  <si>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</si>
  <si>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</si>
  <si>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</si>
  <si>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</si>
  <si>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</si>
  <si>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</si>
  <si>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</si>
  <si>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</si>
  <si>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</si>
  <si>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</si>
  <si>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</si>
  <si>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</si>
  <si>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</si>
  <si>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</si>
  <si>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</si>
  <si>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</si>
  <si>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</si>
  <si>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</si>
  <si>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</si>
  <si>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</si>
  <si>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</si>
  <si>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</si>
  <si>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</si>
  <si>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</si>
  <si>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</si>
  <si>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</si>
  <si>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</si>
  <si>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</si>
  <si>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</si>
  <si>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</si>
  <si>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</si>
  <si>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</si>
  <si>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</si>
  <si>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</si>
  <si>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</si>
  <si>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</si>
  <si>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</si>
  <si>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</si>
  <si>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</si>
  <si>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</si>
  <si>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</si>
  <si>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</si>
  <si>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</si>
  <si>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</si>
  <si>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</si>
  <si>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</si>
  <si>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</si>
  <si>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</si>
  <si>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</si>
  <si>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</si>
  <si>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</si>
  <si>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</si>
  <si>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</si>
  <si>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</si>
  <si>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</si>
  <si>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</si>
  <si>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</si>
  <si>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</si>
  <si>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</si>
  <si>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</si>
  <si>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</si>
  <si>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</si>
  <si>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</si>
  <si>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</si>
  <si>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</si>
  <si>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</si>
  <si>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</si>
  <si>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</si>
  <si>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</si>
  <si>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</si>
  <si>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</si>
  <si>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</si>
  <si>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</si>
  <si>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</si>
  <si>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</si>
  <si>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</si>
  <si>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</si>
  <si>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</si>
  <si>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</si>
  <si>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</si>
  <si>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</si>
  <si>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</si>
  <si>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</si>
  <si>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</si>
  <si>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</si>
  <si>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</si>
  <si>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</si>
  <si>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</si>
  <si>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</si>
  <si>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</si>
  <si>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</si>
  <si>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</si>
  <si>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</si>
  <si>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</si>
  <si>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</si>
  <si>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</si>
  <si>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</si>
  <si>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</si>
  <si>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</si>
  <si>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</si>
  <si>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</si>
  <si>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</si>
  <si>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</si>
  <si>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</si>
  <si>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</si>
  <si>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</si>
  <si>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</si>
  <si>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</si>
  <si>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</si>
  <si>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</si>
  <si>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</si>
  <si>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</si>
  <si>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</si>
  <si>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</si>
  <si>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</si>
  <si>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</si>
  <si>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</si>
  <si>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</si>
  <si>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</si>
  <si>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</si>
  <si>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</si>
  <si>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</si>
  <si>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</si>
  <si>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</si>
  <si>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</si>
  <si>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</si>
  <si>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</si>
  <si>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</si>
  <si>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</si>
  <si>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</si>
  <si>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</si>
  <si>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</si>
  <si>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</si>
  <si>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</si>
  <si>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</si>
  <si>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</si>
  <si>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</si>
  <si>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</si>
  <si>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</si>
  <si>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</si>
  <si>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</si>
  <si>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</si>
  <si>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</si>
  <si>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</si>
  <si>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</si>
  <si>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</si>
  <si>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</si>
  <si>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</si>
  <si>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</si>
  <si>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</si>
  <si>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</si>
  <si>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</si>
  <si>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</si>
  <si>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</si>
  <si>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</si>
  <si>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</si>
  <si>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</si>
  <si>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</si>
  <si>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</si>
  <si>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</si>
  <si>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</si>
  <si>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</si>
  <si>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</si>
  <si>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</si>
  <si>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</si>
  <si>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</si>
  <si>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</si>
  <si>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</si>
  <si>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</si>
  <si>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</si>
  <si>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</si>
  <si>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</si>
  <si>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</si>
  <si>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</si>
  <si>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</si>
  <si>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</si>
  <si>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</si>
  <si>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</si>
  <si>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</si>
  <si>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</si>
  <si>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</si>
  <si>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</si>
  <si>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</si>
  <si>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</si>
  <si>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</si>
  <si>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</si>
  <si>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</si>
  <si>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</si>
  <si>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</si>
  <si>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</si>
  <si>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</si>
  <si>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</si>
  <si>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</si>
  <si>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</si>
  <si>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</si>
  <si>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</si>
  <si>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</si>
  <si>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</si>
  <si>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</si>
  <si>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</si>
  <si>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</si>
  <si>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</si>
  <si>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</si>
  <si>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</si>
  <si>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</si>
  <si>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</si>
  <si>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</si>
  <si>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</si>
  <si>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</si>
  <si>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</si>
  <si>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</si>
  <si>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</si>
  <si>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</si>
  <si>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</si>
  <si>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</si>
  <si>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</si>
  <si>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</si>
  <si>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</si>
  <si>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</si>
  <si>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</si>
  <si>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</si>
  <si>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</si>
  <si>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</si>
  <si>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</si>
  <si>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</si>
  <si>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</si>
  <si>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</si>
  <si>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</si>
  <si>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</si>
  <si>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</si>
  <si>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</si>
  <si>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</si>
  <si>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</si>
  <si>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</si>
  <si>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</si>
  <si>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</si>
  <si>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</si>
  <si>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</si>
  <si>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</si>
  <si>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</si>
  <si>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</si>
  <si>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</si>
  <si>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</si>
  <si>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</si>
  <si>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</si>
  <si>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</si>
  <si>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</si>
  <si>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</si>
  <si>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</si>
  <si>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</si>
  <si>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</si>
  <si>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</si>
  <si>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</si>
  <si>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</si>
  <si>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</si>
  <si>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</si>
  <si>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</si>
  <si>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</si>
  <si>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</si>
  <si>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</si>
  <si>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</si>
  <si>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</si>
  <si>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</si>
  <si>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</si>
  <si>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</si>
  <si>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</si>
  <si>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</si>
  <si>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</si>
  <si>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</si>
  <si>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</si>
  <si>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</si>
  <si>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</si>
  <si>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</si>
  <si>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</si>
  <si>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</si>
  <si>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</si>
  <si>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</si>
  <si>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</si>
  <si>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</si>
  <si>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</si>
  <si>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</si>
  <si>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</si>
  <si>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</si>
  <si>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</si>
  <si>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</si>
  <si>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</si>
  <si>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</si>
  <si>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</si>
  <si>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</si>
  <si>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</si>
  <si>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</si>
  <si>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</si>
  <si>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</si>
  <si>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</si>
  <si>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</si>
  <si>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</si>
  <si>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</si>
  <si>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</si>
  <si>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</si>
  <si>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</si>
  <si>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</si>
  <si>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</si>
  <si>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</si>
  <si>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</si>
  <si>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</si>
  <si>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</si>
  <si>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</si>
  <si>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</si>
  <si>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</si>
  <si>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</si>
  <si>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</si>
  <si>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</si>
  <si>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</si>
  <si>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</si>
  <si>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</si>
  <si>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</si>
  <si>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</si>
  <si>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</si>
  <si>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</si>
  <si>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</si>
  <si>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</si>
  <si>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</si>
  <si>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</si>
  <si>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</si>
  <si>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</si>
  <si>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</si>
  <si>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</si>
  <si>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</si>
  <si>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</si>
  <si>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</si>
  <si>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</si>
  <si>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</si>
  <si>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</si>
  <si>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</si>
  <si>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</si>
  <si>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</si>
  <si>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</si>
  <si>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</si>
  <si>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</si>
  <si>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</si>
  <si>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</si>
  <si>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</si>
  <si>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</si>
  <si>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</si>
  <si>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</si>
  <si>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</si>
  <si>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</si>
  <si>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</si>
  <si>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</si>
  <si>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</si>
  <si>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</si>
  <si>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</si>
  <si>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</si>
  <si>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</si>
  <si>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</si>
  <si>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</si>
  <si>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</si>
  <si>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</si>
  <si>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</si>
  <si>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</si>
  <si>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</si>
  <si>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</si>
  <si>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</si>
  <si>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</si>
  <si>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</si>
  <si>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</si>
  <si>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</si>
  <si>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</si>
  <si>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</si>
  <si>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</si>
  <si>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</si>
  <si>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</si>
  <si>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</si>
  <si>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</si>
  <si>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</si>
  <si>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</si>
  <si>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</si>
  <si>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</si>
  <si>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</si>
  <si>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</si>
  <si>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</si>
  <si>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</si>
  <si>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</si>
  <si>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</si>
  <si>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</si>
  <si>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</si>
  <si>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</si>
  <si>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</si>
  <si>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</si>
  <si>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</si>
  <si>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</si>
  <si>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</si>
  <si>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</si>
  <si>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</si>
  <si>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</si>
  <si>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</si>
  <si>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</si>
  <si>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</si>
  <si>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</si>
  <si>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</si>
  <si>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</si>
  <si>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</si>
  <si>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</si>
  <si>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</si>
  <si>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</si>
  <si>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</si>
  <si>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</si>
  <si>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</si>
  <si>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</si>
  <si>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</si>
  <si>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</si>
  <si>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</si>
  <si>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</si>
  <si>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</si>
  <si>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</si>
  <si>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</si>
  <si>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</si>
  <si>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</si>
  <si>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</si>
  <si>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</si>
  <si>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</si>
  <si>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</si>
  <si>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</si>
  <si>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</si>
  <si>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</si>
  <si>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</si>
  <si>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</si>
  <si>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</si>
  <si>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</si>
  <si>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</si>
  <si>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</si>
  <si>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</si>
  <si>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</si>
  <si>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</si>
  <si>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</si>
  <si>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</si>
  <si>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</si>
  <si>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</si>
  <si>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</si>
  <si>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</si>
  <si>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</si>
  <si>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</si>
  <si>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</si>
  <si>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</si>
  <si>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</si>
  <si>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</si>
  <si>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</si>
  <si>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</si>
  <si>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</si>
  <si>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</si>
  <si>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</si>
  <si>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</si>
  <si>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</si>
  <si>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</si>
  <si>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</si>
  <si>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</si>
  <si>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</si>
  <si>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</si>
  <si>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</si>
  <si>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</si>
  <si>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</si>
  <si>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</si>
  <si>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</si>
  <si>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</si>
  <si>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</si>
  <si>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</si>
  <si>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</si>
  <si>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</si>
  <si>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</si>
  <si>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</si>
  <si>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</si>
  <si>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</si>
  <si>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</si>
  <si>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</si>
  <si>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</si>
  <si>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</si>
  <si>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</si>
  <si>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</si>
  <si>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</si>
  <si>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</si>
  <si>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</si>
  <si>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</si>
  <si>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</si>
  <si>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</si>
  <si>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</si>
  <si>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</si>
  <si>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</si>
  <si>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</si>
  <si>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</si>
  <si>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</si>
  <si>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</si>
  <si>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</si>
  <si>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</si>
  <si>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</si>
  <si>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</si>
  <si>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</si>
  <si>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</si>
  <si>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</si>
  <si>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</si>
  <si>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</si>
  <si>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</si>
  <si>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</si>
  <si>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</si>
  <si>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</si>
  <si>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</si>
  <si>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</si>
  <si>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</si>
  <si>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</si>
  <si>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</si>
  <si>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</si>
  <si>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</si>
  <si>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</si>
  <si>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</si>
  <si>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</si>
  <si>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</si>
  <si>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</si>
  <si>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</si>
  <si>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</si>
  <si>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</si>
  <si>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</si>
  <si>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</si>
  <si>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</si>
  <si>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</si>
  <si>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</si>
  <si>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</si>
  <si>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</si>
  <si>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</si>
  <si>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</si>
  <si>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</si>
  <si>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</si>
  <si>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</si>
  <si>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</si>
  <si>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</si>
  <si>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</si>
  <si>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</si>
  <si>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</si>
  <si>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</si>
  <si>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</si>
  <si>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</si>
  <si>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</si>
  <si>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</si>
  <si>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</si>
  <si>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</si>
  <si>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</si>
  <si>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</si>
  <si>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</si>
  <si>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</si>
  <si>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</si>
  <si>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</si>
  <si>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</si>
  <si>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</si>
  <si>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</si>
  <si>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</si>
  <si>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</si>
  <si>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</si>
  <si>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</si>
  <si>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</si>
  <si>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</si>
  <si>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</si>
  <si>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</si>
  <si>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</si>
  <si>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</si>
  <si>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</si>
  <si>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</si>
  <si>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</si>
  <si>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</si>
  <si>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</si>
  <si>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</si>
  <si>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</si>
  <si>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</si>
  <si>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</si>
  <si>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</si>
  <si>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</si>
  <si>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</si>
  <si>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</si>
  <si>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</si>
  <si>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</si>
  <si>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</si>
  <si>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</si>
  <si>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</si>
  <si>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</si>
  <si>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</si>
  <si>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</si>
  <si>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</si>
  <si>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</si>
  <si>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</si>
  <si>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</si>
  <si>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</si>
  <si>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</si>
  <si>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</si>
  <si>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</si>
  <si>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</si>
  <si>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</si>
  <si>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</si>
  <si>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</si>
  <si>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</si>
  <si>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</si>
  <si>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</si>
  <si>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</si>
  <si>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</si>
  <si>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</si>
  <si>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</si>
  <si>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</si>
  <si>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</si>
  <si>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</si>
  <si>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</si>
  <si>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</si>
  <si>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</si>
  <si>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</si>
  <si>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</si>
  <si>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</si>
  <si>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</si>
  <si>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</si>
  <si>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</si>
  <si>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</si>
  <si>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</si>
  <si>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</si>
  <si>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</si>
  <si>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</si>
  <si>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</si>
  <si>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</si>
  <si>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</si>
  <si>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</si>
  <si>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</si>
  <si>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</si>
  <si>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</si>
  <si>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</si>
  <si>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</si>
  <si>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</si>
  <si>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</si>
  <si>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</si>
  <si>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</si>
  <si>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</si>
  <si>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</si>
  <si>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</si>
  <si>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</si>
  <si>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</si>
  <si>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</si>
  <si>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</si>
  <si>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</si>
  <si>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</si>
  <si>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</si>
  <si>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</si>
  <si>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</si>
  <si>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</si>
  <si>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</si>
  <si>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</si>
  <si>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</si>
  <si>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</si>
  <si>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</si>
  <si>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</si>
  <si>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</si>
  <si>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</si>
  <si>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</si>
  <si>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</si>
  <si>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</si>
  <si>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</si>
  <si>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</si>
  <si>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</si>
  <si>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</si>
  <si>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</si>
  <si>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</si>
  <si>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</si>
  <si>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</si>
  <si>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</si>
  <si>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</si>
  <si>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</si>
  <si>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</si>
  <si>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</si>
  <si>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</si>
  <si>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</si>
  <si>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</si>
  <si>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</si>
  <si>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</si>
  <si>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</si>
  <si>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</si>
  <si>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</si>
  <si>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</si>
  <si>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</si>
  <si>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</si>
  <si>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</si>
  <si>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</si>
  <si>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</si>
  <si>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</si>
  <si>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</si>
  <si>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</si>
  <si>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</si>
  <si>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</si>
  <si>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</si>
  <si>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</si>
  <si>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</si>
  <si>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</si>
  <si>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</si>
  <si>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</si>
  <si>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</si>
  <si>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</si>
  <si>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</si>
  <si>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</si>
  <si>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</si>
  <si>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</si>
  <si>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</si>
  <si>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</si>
  <si>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</si>
  <si>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</si>
  <si>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</si>
  <si>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</si>
  <si>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</si>
  <si>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</si>
  <si>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</si>
  <si>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</si>
  <si>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</si>
  <si>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</si>
  <si>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</si>
  <si>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</si>
  <si>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</si>
  <si>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</si>
  <si>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</si>
  <si>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</si>
  <si>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</si>
  <si>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</si>
  <si>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</si>
  <si>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</si>
  <si>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</si>
  <si>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</si>
  <si>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</si>
  <si>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</si>
  <si>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</si>
  <si>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</si>
  <si>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</si>
  <si>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</si>
  <si>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</si>
  <si>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</si>
  <si>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</si>
  <si>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</si>
  <si>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</si>
  <si>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</si>
  <si>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</si>
  <si>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</si>
  <si>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</si>
  <si>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</si>
  <si>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</si>
  <si>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</si>
  <si>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</si>
  <si>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</si>
  <si>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</si>
  <si>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</si>
  <si>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</si>
  <si>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</si>
  <si>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</si>
  <si>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</si>
  <si>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</si>
  <si>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</si>
  <si>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</si>
  <si>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</si>
  <si>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</si>
  <si>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</si>
  <si>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</si>
  <si>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</si>
  <si>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</si>
  <si>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</si>
  <si>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</si>
  <si>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</si>
  <si>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</si>
  <si>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</si>
  <si>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</si>
  <si>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</si>
  <si>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</si>
  <si>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</si>
  <si>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</si>
  <si>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</si>
  <si>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</si>
  <si>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</si>
  <si>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</si>
  <si>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</si>
  <si>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</si>
  <si>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</si>
  <si>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</si>
  <si>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</si>
  <si>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</si>
  <si>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</si>
  <si>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</si>
  <si>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</si>
  <si>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</si>
  <si>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</si>
  <si>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</si>
  <si>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</si>
  <si>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</si>
  <si>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</si>
  <si>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</si>
  <si>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</si>
  <si>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</si>
  <si>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</si>
  <si>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</si>
  <si>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</si>
  <si>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</si>
  <si>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</si>
  <si>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</si>
  <si>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</si>
  <si>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</si>
  <si>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</si>
  <si>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</si>
  <si>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</si>
  <si>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</si>
  <si>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</si>
  <si>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</si>
  <si>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</si>
  <si>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</si>
  <si>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</si>
  <si>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</si>
  <si>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</si>
  <si>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</si>
  <si>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</si>
  <si>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</si>
  <si>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</si>
  <si>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</si>
  <si>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</si>
  <si>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</si>
  <si>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</si>
  <si>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</si>
  <si>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</si>
  <si>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</si>
  <si>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</si>
  <si>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</si>
  <si>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</si>
  <si>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</si>
  <si>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</si>
  <si>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</si>
  <si>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</si>
  <si>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</si>
  <si>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</si>
  <si>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</si>
  <si>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</si>
  <si>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</si>
  <si>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</si>
  <si>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</si>
  <si>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</si>
  <si>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</si>
  <si>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</si>
  <si>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</si>
  <si>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</si>
  <si>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</si>
  <si>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</si>
  <si>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</si>
  <si>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</si>
  <si>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</si>
  <si>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</si>
  <si>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</si>
  <si>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</si>
  <si>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</si>
  <si>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</si>
  <si>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</si>
  <si>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</si>
  <si>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</si>
  <si>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</si>
  <si>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</si>
  <si>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</si>
  <si>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</si>
  <si>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</si>
  <si>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</si>
  <si>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</si>
  <si>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</si>
  <si>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</si>
  <si>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</si>
  <si>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</si>
  <si>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</si>
  <si>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</si>
  <si>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</si>
  <si>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</si>
  <si>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</si>
  <si>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</si>
  <si>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</si>
  <si>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</si>
  <si>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</si>
  <si>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</si>
  <si>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</si>
  <si>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</si>
  <si>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</si>
  <si>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</si>
  <si>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</si>
  <si>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</si>
  <si>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</si>
  <si>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</si>
  <si>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</si>
  <si>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</si>
  <si>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</si>
  <si>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</si>
  <si>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</si>
  <si>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</si>
  <si>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</si>
  <si>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</si>
  <si>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</si>
  <si>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</si>
  <si>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</si>
  <si>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</si>
  <si>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</si>
  <si>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</si>
  <si>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</si>
  <si>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</si>
  <si>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</si>
  <si>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</si>
  <si>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</si>
  <si>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</si>
  <si>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</si>
  <si>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</si>
  <si>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</si>
  <si>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</si>
  <si>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</si>
  <si>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</si>
  <si>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</si>
  <si>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</si>
  <si>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</si>
  <si>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</si>
  <si>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</si>
  <si>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</si>
  <si>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</si>
  <si>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</si>
  <si>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</si>
  <si>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</si>
  <si>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</si>
  <si>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</si>
  <si>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</si>
  <si>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</si>
  <si>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</si>
  <si>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</si>
  <si>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</si>
  <si>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</si>
  <si>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</si>
  <si>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</si>
  <si>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</si>
  <si>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</si>
  <si>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</si>
  <si>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</si>
  <si>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</si>
  <si>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</si>
  <si>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</si>
  <si>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</si>
  <si>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</si>
  <si>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</si>
  <si>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</si>
  <si>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</si>
  <si>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</si>
  <si>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</si>
  <si>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</si>
  <si>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</si>
  <si>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</si>
  <si>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</si>
  <si>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</si>
  <si>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</si>
  <si>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</si>
  <si>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</si>
  <si>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</si>
  <si>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</si>
  <si>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</si>
  <si>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</si>
  <si>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</si>
  <si>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</si>
  <si>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</si>
  <si>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</si>
  <si>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</si>
  <si>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</si>
  <si>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</si>
  <si>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</si>
  <si>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</si>
  <si>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</si>
  <si>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</si>
  <si>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</si>
  <si>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</si>
  <si>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</si>
  <si>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</si>
  <si>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</si>
  <si>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</si>
  <si>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</si>
  <si>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</si>
  <si>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</si>
  <si>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</si>
  <si>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</si>
  <si>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</si>
  <si>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</si>
  <si>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</si>
  <si>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</si>
  <si>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</si>
  <si>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</si>
  <si>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</si>
  <si>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</si>
  <si>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</si>
  <si>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</si>
  <si>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</si>
  <si>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</si>
  <si>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</si>
  <si>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</si>
  <si>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</si>
  <si>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</si>
  <si>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</si>
  <si>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</si>
  <si>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</si>
  <si>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</si>
  <si>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</si>
  <si>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</si>
  <si>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</si>
  <si>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</si>
  <si>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</si>
  <si>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</si>
  <si>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</si>
  <si>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</si>
  <si>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</si>
  <si>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</si>
  <si>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</si>
  <si>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</si>
  <si>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</si>
  <si>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</si>
  <si>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</si>
  <si>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</si>
  <si>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</si>
  <si>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</si>
  <si>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</si>
  <si>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</si>
  <si>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</si>
  <si>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</si>
  <si>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</si>
  <si>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</si>
  <si>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</si>
  <si>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</si>
  <si>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</si>
  <si>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</si>
  <si>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</si>
  <si>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</si>
  <si>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</si>
  <si>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</si>
  <si>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</si>
  <si>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</si>
  <si>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</si>
  <si>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</si>
  <si>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</si>
  <si>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</si>
  <si>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</si>
  <si>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</si>
  <si>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</si>
  <si>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</si>
  <si>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</si>
  <si>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</si>
  <si>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</si>
  <si>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</si>
  <si>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</si>
  <si>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</si>
  <si>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</si>
  <si>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</si>
  <si>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</si>
  <si>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</si>
  <si>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</si>
  <si>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</si>
  <si>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</si>
  <si>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</si>
  <si>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</si>
  <si>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</si>
  <si>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</si>
  <si>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</si>
  <si>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</si>
  <si>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</si>
  <si>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</si>
  <si>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</si>
  <si>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</si>
  <si>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</si>
  <si>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</si>
  <si>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</si>
  <si>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</si>
  <si>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</si>
  <si>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</si>
  <si>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</si>
  <si>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</si>
  <si>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</si>
  <si>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</si>
  <si>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</si>
  <si>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</si>
  <si>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</si>
  <si>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</si>
  <si>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</si>
  <si>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</si>
  <si>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</si>
  <si>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</si>
  <si>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</si>
  <si>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</si>
  <si>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</si>
  <si>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</si>
  <si>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</si>
  <si>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</si>
  <si>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</si>
  <si>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</si>
  <si>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</si>
  <si>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</si>
  <si>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</si>
  <si>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</si>
  <si>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</si>
  <si>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</si>
  <si>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</si>
  <si>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</si>
  <si>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</si>
  <si>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</si>
  <si>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</si>
  <si>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</si>
  <si>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</si>
  <si>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</si>
  <si>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</si>
  <si>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</si>
  <si>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</si>
  <si>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</si>
  <si>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</si>
  <si>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</si>
  <si>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</si>
  <si>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</si>
  <si>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</si>
  <si>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</si>
  <si>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</si>
  <si>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</si>
  <si>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</si>
  <si>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</si>
  <si>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</si>
  <si>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</si>
  <si>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</si>
  <si>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</si>
  <si>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</si>
  <si>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</si>
  <si>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</si>
  <si>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</si>
  <si>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</si>
  <si>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</si>
  <si>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</si>
  <si>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</si>
  <si>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</si>
  <si>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</si>
  <si>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</si>
  <si>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</si>
  <si>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</si>
  <si>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</si>
  <si>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</si>
  <si>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</si>
  <si>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</si>
  <si>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</si>
  <si>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</si>
  <si>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</si>
  <si>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</si>
  <si>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</si>
  <si>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</si>
  <si>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</si>
  <si>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</si>
  <si>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</si>
  <si>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</si>
  <si>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</si>
  <si>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</si>
  <si>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</si>
  <si>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</si>
  <si>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</si>
  <si>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</si>
  <si>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</si>
  <si>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</si>
  <si>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</si>
  <si>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</si>
  <si>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</si>
  <si>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</si>
  <si>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</si>
  <si>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</si>
  <si>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</si>
  <si>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</si>
  <si>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</si>
  <si>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</si>
  <si>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</si>
  <si>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</si>
  <si>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</si>
  <si>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</si>
  <si>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</si>
  <si>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</si>
  <si>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</si>
  <si>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</si>
  <si>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</si>
  <si>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</si>
  <si>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</si>
  <si>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</si>
  <si>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</si>
  <si>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</si>
  <si>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</si>
  <si>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</si>
  <si>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</si>
  <si>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</si>
  <si>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</si>
  <si>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</si>
  <si>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</si>
  <si>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</si>
  <si>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</si>
  <si>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</si>
  <si>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</si>
  <si>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</si>
  <si>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</si>
  <si>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</si>
  <si>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</si>
  <si>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</si>
  <si>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</si>
  <si>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</si>
  <si>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</si>
  <si>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</si>
  <si>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</si>
  <si>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</si>
  <si>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</si>
  <si>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</si>
  <si>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</si>
  <si>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</si>
  <si>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</si>
  <si>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</si>
  <si>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</si>
  <si>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</si>
  <si>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</si>
  <si>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</si>
  <si>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</si>
  <si>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</si>
  <si>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</si>
  <si>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</si>
  <si>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</si>
  <si>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</si>
  <si>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</si>
  <si>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</si>
  <si>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</si>
  <si>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</si>
  <si>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</si>
  <si>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</si>
  <si>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</si>
  <si>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</si>
  <si>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</si>
  <si>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</si>
  <si>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</si>
  <si>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</si>
  <si>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</si>
  <si>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</si>
  <si>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</si>
  <si>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</si>
  <si>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</si>
  <si>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</si>
  <si>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</si>
  <si>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</si>
  <si>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</si>
  <si>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</si>
  <si>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</si>
  <si>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</si>
  <si>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</si>
  <si>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</si>
  <si>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</si>
  <si>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</si>
  <si>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</si>
  <si>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</si>
  <si>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</si>
  <si>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</si>
  <si>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</si>
  <si>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</si>
  <si>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</si>
  <si>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</si>
  <si>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</si>
  <si>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</si>
  <si>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</si>
  <si>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</si>
  <si>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</si>
  <si>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</si>
  <si>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</si>
  <si>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</si>
  <si>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</si>
  <si>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</si>
  <si>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</si>
  <si>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</si>
  <si>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</si>
  <si>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</si>
  <si>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</si>
  <si>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</si>
  <si>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</si>
  <si>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</si>
  <si>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</si>
  <si>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</si>
  <si>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</si>
  <si>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</si>
  <si>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</si>
  <si>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</si>
  <si>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</si>
  <si>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</si>
  <si>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</si>
  <si>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</si>
  <si>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</si>
  <si>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</si>
  <si>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</si>
  <si>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</si>
  <si>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</si>
  <si>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</si>
  <si>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</si>
  <si>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</si>
  <si>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</si>
  <si>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</si>
  <si>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</si>
  <si>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</si>
  <si>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</si>
  <si>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</si>
  <si>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</si>
  <si>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</si>
  <si>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</si>
  <si>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</si>
  <si>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</si>
  <si>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</si>
  <si>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</si>
  <si>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</si>
  <si>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</si>
  <si>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</si>
  <si>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</si>
  <si>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</si>
  <si>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</si>
  <si>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</si>
  <si>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</si>
  <si>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</si>
  <si>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</si>
  <si>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</si>
  <si>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</si>
  <si>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</si>
  <si>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</si>
  <si>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</si>
  <si>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</si>
  <si>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</si>
  <si>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</si>
  <si>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</si>
  <si>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</si>
  <si>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</si>
  <si>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</si>
  <si>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</si>
  <si>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</si>
  <si>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</si>
  <si>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</si>
  <si>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</si>
  <si>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</si>
  <si>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</si>
  <si>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</si>
  <si>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</si>
  <si>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</si>
  <si>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</si>
  <si>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</si>
  <si>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</si>
  <si>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</si>
  <si>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</si>
  <si>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</si>
  <si>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</si>
  <si>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</si>
  <si>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</si>
  <si>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</si>
  <si>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</si>
  <si>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</si>
  <si>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</si>
  <si>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</si>
  <si>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</si>
  <si>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</si>
  <si>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</si>
  <si>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</si>
  <si>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</si>
  <si>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</si>
  <si>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</si>
  <si>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</si>
  <si>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</si>
  <si>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</si>
  <si>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</si>
  <si>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</si>
  <si>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</si>
  <si>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</si>
  <si>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</si>
  <si>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</si>
  <si>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</si>
  <si>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</si>
  <si>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</si>
  <si>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</si>
  <si>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</si>
  <si>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</si>
  <si>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</si>
  <si>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</si>
  <si>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</si>
  <si>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</si>
  <si>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</si>
  <si>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</si>
  <si>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</si>
  <si>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</si>
  <si>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</si>
  <si>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</si>
  <si>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</si>
  <si>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</si>
  <si>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</si>
  <si>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</si>
  <si>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</si>
  <si>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</si>
  <si>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</si>
  <si>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</si>
  <si>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</si>
  <si>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</si>
  <si>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</si>
  <si>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</si>
  <si>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</si>
  <si>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</si>
  <si>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</si>
  <si>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</si>
  <si>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</si>
  <si>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</si>
  <si>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</si>
  <si>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</si>
  <si>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</si>
  <si>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</si>
  <si>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</si>
  <si>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</si>
  <si>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</si>
  <si>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</si>
  <si>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</si>
  <si>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</si>
  <si>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</si>
  <si>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</si>
  <si>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</si>
  <si>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</si>
  <si>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</si>
  <si>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</si>
  <si>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</si>
  <si>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</si>
  <si>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</si>
  <si>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</si>
  <si>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</si>
  <si>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</si>
  <si>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</si>
  <si>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</si>
  <si>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</si>
  <si>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</si>
  <si>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</si>
  <si>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</si>
  <si>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</si>
  <si>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</si>
  <si>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</si>
  <si>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</si>
  <si>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</si>
  <si>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</si>
  <si>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</si>
  <si>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</si>
  <si>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</si>
  <si>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</si>
  <si>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</si>
  <si>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</si>
  <si>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</si>
  <si>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</si>
  <si>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</si>
  <si>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</si>
  <si>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</si>
  <si>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</si>
  <si>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</si>
  <si>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</si>
  <si>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</si>
  <si>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</si>
  <si>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</si>
  <si>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</si>
  <si>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</si>
  <si>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</si>
  <si>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</si>
  <si>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</si>
  <si>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</si>
  <si>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</si>
  <si>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</si>
  <si>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</si>
  <si>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</si>
  <si>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</si>
  <si>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</si>
  <si>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</si>
  <si>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</si>
  <si>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</si>
  <si>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</si>
  <si>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</si>
  <si>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</si>
  <si>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</si>
  <si>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</si>
  <si>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</si>
  <si>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</si>
  <si>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</si>
  <si>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</si>
  <si>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</si>
  <si>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</si>
  <si>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</si>
  <si>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</si>
  <si>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</si>
  <si>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</si>
  <si>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</si>
  <si>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</si>
  <si>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</si>
  <si>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</si>
  <si>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</si>
  <si>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</si>
  <si>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</si>
  <si>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</si>
  <si>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</si>
  <si>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</si>
  <si>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</si>
  <si>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</si>
  <si>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</si>
  <si>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</si>
  <si>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</si>
  <si>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</si>
  <si>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</si>
  <si>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</si>
  <si>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</si>
  <si>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</si>
  <si>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</si>
  <si>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</si>
  <si>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</si>
  <si>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</si>
  <si>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</si>
  <si>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</si>
  <si>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</si>
  <si>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</si>
  <si>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</si>
  <si>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</si>
  <si>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</si>
  <si>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</si>
  <si>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</si>
  <si>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</si>
  <si>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</si>
  <si>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</si>
  <si>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</si>
  <si>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</si>
  <si>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</si>
  <si>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</si>
  <si>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</si>
  <si>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</si>
  <si>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</si>
  <si>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</si>
  <si>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</si>
  <si>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</si>
  <si>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</si>
  <si>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</si>
  <si>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</si>
  <si>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</si>
  <si>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</si>
  <si>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</si>
  <si>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</si>
  <si>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</si>
  <si>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</si>
  <si>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</si>
  <si>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</si>
  <si>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</si>
  <si>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</si>
  <si>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</si>
  <si>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</si>
  <si>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</si>
  <si>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</si>
  <si>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</si>
  <si>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</si>
  <si>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</si>
  <si>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</si>
  <si>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</si>
  <si>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</si>
  <si>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</si>
  <si>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</si>
  <si>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</si>
  <si>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</si>
  <si>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</si>
  <si>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</si>
  <si>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</si>
  <si>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</si>
  <si>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</si>
  <si>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</si>
  <si>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</si>
  <si>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</si>
  <si>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</si>
  <si>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</si>
  <si>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</si>
  <si>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</si>
  <si>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</si>
  <si>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</si>
  <si>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</si>
  <si>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</si>
  <si>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</si>
  <si>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</si>
  <si>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</si>
  <si>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</si>
  <si>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</si>
  <si>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</si>
  <si>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</si>
  <si>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</si>
  <si>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</si>
  <si>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</si>
  <si>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</si>
  <si>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</si>
  <si>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</si>
  <si>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</si>
  <si>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</si>
  <si>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</si>
  <si>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</si>
  <si>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</si>
  <si>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</si>
  <si>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</si>
  <si>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</si>
  <si>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</si>
  <si>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</si>
  <si>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</si>
  <si>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</si>
  <si>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</si>
  <si>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</si>
  <si>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</si>
  <si>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</si>
  <si>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</si>
  <si>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</si>
  <si>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</si>
  <si>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</si>
  <si>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</si>
  <si>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</si>
  <si>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</si>
  <si>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</si>
  <si>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</si>
  <si>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</si>
  <si>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</si>
  <si>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</si>
  <si>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</si>
  <si>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</si>
  <si>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</si>
  <si>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</si>
  <si>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</si>
  <si>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</si>
  <si>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</si>
  <si>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</si>
  <si>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</si>
  <si>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</si>
  <si>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</si>
  <si>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</si>
  <si>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</si>
  <si>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</si>
  <si>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</si>
  <si>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</si>
  <si>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</si>
  <si>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</si>
  <si>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</si>
  <si>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</si>
  <si>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</si>
  <si>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</si>
  <si>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</si>
  <si>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</si>
  <si>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</si>
  <si>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</si>
  <si>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</si>
  <si>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</si>
  <si>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</si>
  <si>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</si>
  <si>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</si>
  <si>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</si>
  <si>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</si>
  <si>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</si>
  <si>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</si>
  <si>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</si>
  <si>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</si>
  <si>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</si>
  <si>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</si>
  <si>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</si>
  <si>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</si>
  <si>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</si>
  <si>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</si>
  <si>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</si>
  <si>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</si>
  <si>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</si>
  <si>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</si>
  <si>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</si>
  <si>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</si>
  <si>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</si>
  <si>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</si>
  <si>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</si>
  <si>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</si>
  <si>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</si>
  <si>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</si>
  <si>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</si>
  <si>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</si>
  <si>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</si>
  <si>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</si>
  <si>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</si>
  <si>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</si>
  <si>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</si>
  <si>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</si>
  <si>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</si>
  <si>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</si>
  <si>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</si>
  <si>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</si>
  <si>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</si>
  <si>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</si>
  <si>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</si>
  <si>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</si>
  <si>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</si>
  <si>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</si>
  <si>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</si>
  <si>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</si>
  <si>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</si>
  <si>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</si>
  <si>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</si>
  <si>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</si>
  <si>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</si>
  <si>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</si>
  <si>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</si>
  <si>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</si>
  <si>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</si>
  <si>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</si>
  <si>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</si>
  <si>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</si>
  <si>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</si>
  <si>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</si>
  <si>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</si>
  <si>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</si>
  <si>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</si>
  <si>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</si>
  <si>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</si>
  <si>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</si>
  <si>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</si>
  <si>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</si>
  <si>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</si>
  <si>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</si>
  <si>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</si>
  <si>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</si>
  <si>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</si>
  <si>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</si>
  <si>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</si>
  <si>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</si>
  <si>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</si>
  <si>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</si>
  <si>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</si>
  <si>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</si>
  <si>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</si>
  <si>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</si>
  <si>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</si>
  <si>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</si>
  <si>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</si>
  <si>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</si>
  <si>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</si>
  <si>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</si>
  <si>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</si>
  <si>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</si>
  <si>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</si>
  <si>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</si>
  <si>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</si>
  <si>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</si>
  <si>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</si>
  <si>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</si>
  <si>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</si>
  <si>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</si>
  <si>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</si>
  <si>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</si>
  <si>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</si>
  <si>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</si>
  <si>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</si>
  <si>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</si>
  <si>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</si>
  <si>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</si>
  <si>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</si>
  <si>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</si>
  <si>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</si>
  <si>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</si>
  <si>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</si>
  <si>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</si>
  <si>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</si>
  <si>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</si>
  <si>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</si>
  <si>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</si>
  <si>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</si>
  <si>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</si>
  <si>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</si>
  <si>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</si>
  <si>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</si>
  <si>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</si>
  <si>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</si>
  <si>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</si>
  <si>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</si>
  <si>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</si>
  <si>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</si>
  <si>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</si>
  <si>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</si>
  <si>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</si>
  <si>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</si>
  <si>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</si>
  <si>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</si>
  <si>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</si>
  <si>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</si>
  <si>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</si>
  <si>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</si>
  <si>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</si>
  <si>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</si>
  <si>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</si>
  <si>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</si>
  <si>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</si>
  <si>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</si>
  <si>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</si>
  <si>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</si>
  <si>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</si>
  <si>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</si>
  <si>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</si>
  <si>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</si>
  <si>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</si>
  <si>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</si>
  <si>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</si>
  <si>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</si>
  <si>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</si>
  <si>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</si>
  <si>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</si>
  <si>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</si>
  <si>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</si>
  <si>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</si>
  <si>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</si>
  <si>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</si>
  <si>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</si>
  <si>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</si>
  <si>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</si>
  <si>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</si>
  <si>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</si>
  <si>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</si>
  <si>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</si>
  <si>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</si>
  <si>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</si>
  <si>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</si>
  <si>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</si>
  <si>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</si>
  <si>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</si>
  <si>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</si>
  <si>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</si>
  <si>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</si>
  <si>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</si>
  <si>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</si>
  <si>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</si>
  <si>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</si>
  <si>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</si>
  <si>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</si>
  <si>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</si>
  <si>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</si>
  <si>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</si>
  <si>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</si>
  <si>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</si>
  <si>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</si>
  <si>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</si>
  <si>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</si>
  <si>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</si>
  <si>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</si>
  <si>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</si>
  <si>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</si>
  <si>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</si>
  <si>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</si>
  <si>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</si>
  <si>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</si>
  <si>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</si>
  <si>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</si>
  <si>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</si>
  <si>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</si>
  <si>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</si>
  <si>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</si>
  <si>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</si>
  <si>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</si>
  <si>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</si>
  <si>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</si>
  <si>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</si>
  <si>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</si>
  <si>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</si>
  <si>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</si>
  <si>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</si>
  <si>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</si>
  <si>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</si>
  <si>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</si>
  <si>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</si>
  <si>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</si>
  <si>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</si>
  <si>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</si>
  <si>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</si>
  <si>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</si>
  <si>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</si>
  <si>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</si>
  <si>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</si>
  <si>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</si>
  <si>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</si>
  <si>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</si>
  <si>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</si>
  <si>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</si>
  <si>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</si>
  <si>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</si>
  <si>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</si>
  <si>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</si>
  <si>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</si>
  <si>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</si>
  <si>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</si>
  <si>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</si>
  <si>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</si>
  <si>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</si>
  <si>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</si>
  <si>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</si>
  <si>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</si>
  <si>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</si>
  <si>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</si>
  <si>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</si>
  <si>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</si>
  <si>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</si>
  <si>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</si>
  <si>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</si>
  <si>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</si>
  <si>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</si>
  <si>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</si>
  <si>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</si>
  <si>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</si>
  <si>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</si>
  <si>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</si>
  <si>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</si>
  <si>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</si>
  <si>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</si>
  <si>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</si>
  <si>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</si>
  <si>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</si>
  <si>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</si>
  <si>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</si>
  <si>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</si>
  <si>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</si>
  <si>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</si>
  <si>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</si>
  <si>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</si>
  <si>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</si>
  <si>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</si>
  <si>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</si>
  <si>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</si>
  <si>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</si>
  <si>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</si>
  <si>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</si>
  <si>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</si>
  <si>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</si>
  <si>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</si>
  <si>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</si>
  <si>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</si>
  <si>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</si>
  <si>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</si>
  <si>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</si>
  <si>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</si>
  <si>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</si>
  <si>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</si>
  <si>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</si>
  <si>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</si>
  <si>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</si>
  <si>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</si>
  <si>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</si>
  <si>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</si>
  <si>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</si>
  <si>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</si>
  <si>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</si>
  <si>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</si>
  <si>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</si>
  <si>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</si>
  <si>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</si>
  <si>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</si>
  <si>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</si>
  <si>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</si>
  <si>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</si>
  <si>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</si>
  <si>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</si>
  <si>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</si>
  <si>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</si>
  <si>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</si>
  <si>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</si>
  <si>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</si>
  <si>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</si>
  <si>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</si>
  <si>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</si>
  <si>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</si>
  <si>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</si>
  <si>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</si>
  <si>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</si>
  <si>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</si>
  <si>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</si>
  <si>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</si>
  <si>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</si>
  <si>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</si>
  <si>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</si>
  <si>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</si>
  <si>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</si>
  <si>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</si>
  <si>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</si>
  <si>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</si>
  <si>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</si>
  <si>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</si>
  <si>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</si>
  <si>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</si>
  <si>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</si>
  <si>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</si>
  <si>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</si>
  <si>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</si>
  <si>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</si>
  <si>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</si>
  <si>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</si>
  <si>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</si>
  <si>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</si>
  <si>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</si>
  <si>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</si>
  <si>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</si>
  <si>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</si>
  <si>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</si>
  <si>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</si>
  <si>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</si>
  <si>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</si>
  <si>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</si>
  <si>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</si>
  <si>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</si>
  <si>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</si>
  <si>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</si>
  <si>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</si>
  <si>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</si>
  <si>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</si>
  <si>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</si>
  <si>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</si>
  <si>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</si>
  <si>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</si>
  <si>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</si>
  <si>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</si>
  <si>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</si>
  <si>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</si>
  <si>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</si>
  <si>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</si>
  <si>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</si>
  <si>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</si>
  <si>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</si>
  <si>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</si>
  <si>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</si>
  <si>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</si>
  <si>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</si>
  <si>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</si>
  <si>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</si>
  <si>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</si>
  <si>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</si>
  <si>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</si>
  <si>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</si>
  <si>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</si>
  <si>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</si>
  <si>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</si>
  <si>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</si>
  <si>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</si>
  <si>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</si>
  <si>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</si>
  <si>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</si>
  <si>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</si>
  <si>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</si>
  <si>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</si>
  <si>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</si>
  <si>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</si>
  <si>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</si>
  <si>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</si>
  <si>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</si>
  <si>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</si>
  <si>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</si>
  <si>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</si>
  <si>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</si>
  <si>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</si>
  <si>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</si>
  <si>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</si>
  <si>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</si>
  <si>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</si>
  <si>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</si>
  <si>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</si>
  <si>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</si>
  <si>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</si>
  <si>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</si>
  <si>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</si>
  <si>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</si>
  <si>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</si>
  <si>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</si>
  <si>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</si>
  <si>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</si>
  <si>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</si>
  <si>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</si>
  <si>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</si>
  <si>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</si>
  <si>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</si>
  <si>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</si>
  <si>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</si>
  <si>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</si>
  <si>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</si>
  <si>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</si>
  <si>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</si>
  <si>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</si>
  <si>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</si>
  <si>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</si>
  <si>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</si>
  <si>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</si>
  <si>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</si>
  <si>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</si>
  <si>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</si>
  <si>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</si>
  <si>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</si>
  <si>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</si>
  <si>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</si>
  <si>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</si>
  <si>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</si>
  <si>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</si>
  <si>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</si>
  <si>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</si>
  <si>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</si>
  <si>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</si>
  <si>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</si>
  <si>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</si>
  <si>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</si>
  <si>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</si>
  <si>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</si>
  <si>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</si>
  <si>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</si>
  <si>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</si>
  <si>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</si>
  <si>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</si>
  <si>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</si>
  <si>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</si>
  <si>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</si>
  <si>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</si>
  <si>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</si>
  <si>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</si>
  <si>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</si>
  <si>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</si>
  <si>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</si>
  <si>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</si>
  <si>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</si>
  <si>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</si>
  <si>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</si>
  <si>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</si>
  <si>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</si>
  <si>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</si>
  <si>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</si>
  <si>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</si>
  <si>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</si>
  <si>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</si>
  <si>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</si>
  <si>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</si>
  <si>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</si>
  <si>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</si>
  <si>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</si>
  <si>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</si>
  <si>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</si>
  <si>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</si>
  <si>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</si>
  <si>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</si>
  <si>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</si>
  <si>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</si>
  <si>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</si>
  <si>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</si>
  <si>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</si>
  <si>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</si>
  <si>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</si>
  <si>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</si>
  <si>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</si>
  <si>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</si>
  <si>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</si>
  <si>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</si>
  <si>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</si>
  <si>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</si>
  <si>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</si>
  <si>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</si>
  <si>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</si>
  <si>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</si>
  <si>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</si>
  <si>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</si>
  <si>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</si>
  <si>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</si>
  <si>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</si>
  <si>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</si>
  <si>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</si>
  <si>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</si>
  <si>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</si>
  <si>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</si>
  <si>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</si>
  <si>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</si>
  <si>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</si>
  <si>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</si>
  <si>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</si>
  <si>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</si>
  <si>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</si>
  <si>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</si>
  <si>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</si>
  <si>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</si>
  <si>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</si>
  <si>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</si>
  <si>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</si>
  <si>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</si>
  <si>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</si>
  <si>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</si>
  <si>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</si>
  <si>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</si>
  <si>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</si>
  <si>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</si>
  <si>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</si>
  <si>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</si>
  <si>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</si>
  <si>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</si>
  <si>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</si>
  <si>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</si>
  <si>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</si>
  <si>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</si>
  <si>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</si>
  <si>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</si>
  <si>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</si>
  <si>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</si>
  <si>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</si>
  <si>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</si>
  <si>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</si>
  <si>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</si>
  <si>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</si>
  <si>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</si>
  <si>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</si>
  <si>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</si>
  <si>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</si>
  <si>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</si>
  <si>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</si>
  <si>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</si>
  <si>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</si>
  <si>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</si>
  <si>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</si>
  <si>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</si>
  <si>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</si>
  <si>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</si>
  <si>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</si>
  <si>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</si>
  <si>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</si>
  <si>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</si>
  <si>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</si>
  <si>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</si>
  <si>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</si>
  <si>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</si>
  <si>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</si>
  <si>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</si>
  <si>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</si>
  <si>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</si>
  <si>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</si>
  <si>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</si>
  <si>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</si>
  <si>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</si>
  <si>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</si>
  <si>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</si>
  <si>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</si>
  <si>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</si>
  <si>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</si>
  <si>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</si>
  <si>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</si>
  <si>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</si>
  <si>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</si>
  <si>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</si>
  <si>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</si>
  <si>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</si>
  <si>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</si>
  <si>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</si>
  <si>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</si>
  <si>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</si>
  <si>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</si>
  <si>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</si>
  <si>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</si>
  <si>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</si>
  <si>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</si>
  <si>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</si>
  <si>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</si>
  <si>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</si>
  <si>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</si>
  <si>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</si>
  <si>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</si>
  <si>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</si>
  <si>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</si>
  <si>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</si>
  <si>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</si>
  <si>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</si>
  <si>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</si>
  <si>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</si>
  <si>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</si>
  <si>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</si>
  <si>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</si>
  <si>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</si>
  <si>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</si>
  <si>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</si>
  <si>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</si>
  <si>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</si>
  <si>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</si>
  <si>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</si>
  <si>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</si>
  <si>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</si>
  <si>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</si>
  <si>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</si>
  <si>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</si>
  <si>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</si>
  <si>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</si>
  <si>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</si>
  <si>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</si>
  <si>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</si>
  <si>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</si>
  <si>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</si>
  <si>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</si>
  <si>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</si>
  <si>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</si>
  <si>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</si>
  <si>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</si>
  <si>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</si>
  <si>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</si>
  <si>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</si>
  <si>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</si>
  <si>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</si>
  <si>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</si>
  <si>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</si>
  <si>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</si>
  <si>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</si>
  <si>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</si>
  <si>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</si>
  <si>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</si>
  <si>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</si>
  <si>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</si>
  <si>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</si>
  <si>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</si>
  <si>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</si>
  <si>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</si>
  <si>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</si>
  <si>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</si>
  <si>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</si>
  <si>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</si>
  <si>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</si>
  <si>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</si>
  <si>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</si>
  <si>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</si>
  <si>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</si>
  <si>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</si>
  <si>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</si>
  <si>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</si>
  <si>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</si>
  <si>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</si>
  <si>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</si>
  <si>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</si>
  <si>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</si>
  <si>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</si>
  <si>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</si>
  <si>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</si>
  <si>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</si>
  <si>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</si>
  <si>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</si>
  <si>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</si>
  <si>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</si>
  <si>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</si>
  <si>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</si>
  <si>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</si>
  <si>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</si>
  <si>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</si>
  <si>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</si>
  <si>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</si>
  <si>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</si>
  <si>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</si>
  <si>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</si>
  <si>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</si>
  <si>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</si>
  <si>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</si>
  <si>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</si>
  <si>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</si>
  <si>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</si>
  <si>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</si>
  <si>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</si>
  <si>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</si>
  <si>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</si>
  <si>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</si>
  <si>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</si>
  <si>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</si>
  <si>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</si>
  <si>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</si>
  <si>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</si>
  <si>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</si>
  <si>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</si>
  <si>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</si>
  <si>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</si>
  <si>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</si>
  <si>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</si>
  <si>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</si>
  <si>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</si>
  <si>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</si>
  <si>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</si>
  <si>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</si>
  <si>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</si>
  <si>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</si>
  <si>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</si>
  <si>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</si>
  <si>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</si>
  <si>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</si>
  <si>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</si>
  <si>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</si>
  <si>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</si>
  <si>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</si>
  <si>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</si>
  <si>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</si>
  <si>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</si>
  <si>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</si>
  <si>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</si>
  <si>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</si>
  <si>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</si>
  <si>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</si>
  <si>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</si>
  <si>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</si>
  <si>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</si>
  <si>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</si>
  <si>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</si>
  <si>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</si>
  <si>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</si>
  <si>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</si>
  <si>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</si>
  <si>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</si>
  <si>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</si>
  <si>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</si>
  <si>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</si>
  <si>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</si>
  <si>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</si>
  <si>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</si>
  <si>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</si>
  <si>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</si>
  <si>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</si>
  <si>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</si>
  <si>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</si>
  <si>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</si>
  <si>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</si>
  <si>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</si>
  <si>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</si>
  <si>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</si>
  <si>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</si>
  <si>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</si>
  <si>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</si>
  <si>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</si>
  <si>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</si>
  <si>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</si>
  <si>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</si>
  <si>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</si>
  <si>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</si>
  <si>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</si>
  <si>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</si>
  <si>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</si>
  <si>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</si>
  <si>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</si>
  <si>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</si>
  <si>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</si>
  <si>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</si>
  <si>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</si>
  <si>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</si>
  <si>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</si>
  <si>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</si>
  <si>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</si>
  <si>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</si>
  <si>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</si>
  <si>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</si>
  <si>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</si>
  <si>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</si>
  <si>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</si>
  <si>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</si>
  <si>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</si>
  <si>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</si>
  <si>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</si>
  <si>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</si>
  <si>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</si>
  <si>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</si>
  <si>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</si>
  <si>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</si>
  <si>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</si>
  <si>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</si>
  <si>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</si>
  <si>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</si>
  <si>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</si>
  <si>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</si>
  <si>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</si>
  <si>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</si>
  <si>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</si>
  <si>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</si>
  <si>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</si>
  <si>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</si>
  <si>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</si>
  <si>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</si>
  <si>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</si>
  <si>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</si>
  <si>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</si>
  <si>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</si>
  <si>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</si>
  <si>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</si>
  <si>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</si>
  <si>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</si>
  <si>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</si>
  <si>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</si>
  <si>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</si>
  <si>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</si>
  <si>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</si>
  <si>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</si>
  <si>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</si>
  <si>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</si>
  <si>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</si>
  <si>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</si>
  <si>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</si>
  <si>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</si>
  <si>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</si>
  <si>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</si>
  <si>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</si>
  <si>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</si>
  <si>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</si>
  <si>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</si>
  <si>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</si>
  <si>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</si>
  <si>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</si>
  <si>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</si>
  <si>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</si>
  <si>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</si>
  <si>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</si>
  <si>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</si>
  <si>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</si>
  <si>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</si>
  <si>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</si>
  <si>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</si>
  <si>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</si>
  <si>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</si>
  <si>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</si>
  <si>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</si>
  <si>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</si>
  <si>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</si>
  <si>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</si>
  <si>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</si>
  <si>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</si>
  <si>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</si>
  <si>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</si>
  <si>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</si>
  <si>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</si>
  <si>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</si>
  <si>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</si>
  <si>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</si>
  <si>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</si>
  <si>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</si>
  <si>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</si>
  <si>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</si>
  <si>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</si>
  <si>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</si>
  <si>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</si>
  <si>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</si>
  <si>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</si>
  <si>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</si>
  <si>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</si>
  <si>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</si>
  <si>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</si>
  <si>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</si>
  <si>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</si>
  <si>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</si>
  <si>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</si>
  <si>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</si>
  <si>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</si>
  <si>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</si>
  <si>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</si>
  <si>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</si>
  <si>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</si>
  <si>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</si>
  <si>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</si>
  <si>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</si>
  <si>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</si>
  <si>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</si>
  <si>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</si>
  <si>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</si>
  <si>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</si>
  <si>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</si>
  <si>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</si>
  <si>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</si>
  <si>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</si>
  <si>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</si>
  <si>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</si>
  <si>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</si>
  <si>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</si>
  <si>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</si>
  <si>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</si>
  <si>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</si>
  <si>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</si>
  <si>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</si>
  <si>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</si>
  <si>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</si>
  <si>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</si>
  <si>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</si>
  <si>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</si>
  <si>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</si>
  <si>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</si>
  <si>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</si>
  <si>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</si>
  <si>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</si>
  <si>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</si>
  <si>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</si>
  <si>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</si>
  <si>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</si>
  <si>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</si>
  <si>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</si>
  <si>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</si>
  <si>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</si>
  <si>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</si>
  <si>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</si>
  <si>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</si>
  <si>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</si>
  <si>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</si>
  <si>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</si>
  <si>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</si>
  <si>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</si>
  <si>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</si>
  <si>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</si>
  <si>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</si>
  <si>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</si>
  <si>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</si>
  <si>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</si>
  <si>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</si>
  <si>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</si>
  <si>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</si>
  <si>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</si>
  <si>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</si>
  <si>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</si>
  <si>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</si>
  <si>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</si>
  <si>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</si>
  <si>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</si>
  <si>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</si>
  <si>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</si>
  <si>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</si>
  <si>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</si>
  <si>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</si>
  <si>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</si>
  <si>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</si>
  <si>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</si>
  <si>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</si>
  <si>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</si>
  <si>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</si>
  <si>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</si>
  <si>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</si>
  <si>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</si>
  <si>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</si>
  <si>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</si>
  <si>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</si>
  <si>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</si>
  <si>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</si>
  <si>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</si>
  <si>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</si>
  <si>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</si>
  <si>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</si>
  <si>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</si>
  <si>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</si>
  <si>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</si>
  <si>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</si>
  <si>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</si>
  <si>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</si>
  <si>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</si>
  <si>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</si>
  <si>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</si>
  <si>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</si>
  <si>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</si>
  <si>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</si>
  <si>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</si>
  <si>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</si>
  <si>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</si>
  <si>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</si>
  <si>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</si>
  <si>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</si>
  <si>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</si>
  <si>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</si>
  <si>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</si>
  <si>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</si>
  <si>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</si>
  <si>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</si>
  <si>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</si>
  <si>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</si>
  <si>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</si>
  <si>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</si>
  <si>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</si>
  <si>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</si>
  <si>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</si>
  <si>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</si>
  <si>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</si>
  <si>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</si>
  <si>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</si>
  <si>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</si>
  <si>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</si>
  <si>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</si>
  <si>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</si>
  <si>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</si>
  <si>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</si>
  <si>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</si>
  <si>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</si>
  <si>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</si>
  <si>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</si>
  <si>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</si>
  <si>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</si>
  <si>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</si>
  <si>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</si>
  <si>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</si>
  <si>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</si>
  <si>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</si>
  <si>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</si>
  <si>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</si>
  <si>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</si>
  <si>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</si>
  <si>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</si>
  <si>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</si>
  <si>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</si>
  <si>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</si>
  <si>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</si>
  <si>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</si>
  <si>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</si>
  <si>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</si>
  <si>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</si>
  <si>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</si>
  <si>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</si>
  <si>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</si>
  <si>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</si>
  <si>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</si>
  <si>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</si>
  <si>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</si>
  <si>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</si>
  <si>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</si>
  <si>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</si>
  <si>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</si>
  <si>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</si>
  <si>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</si>
  <si>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</si>
  <si>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</si>
  <si>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</si>
  <si>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</si>
  <si>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</si>
  <si>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</si>
  <si>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</si>
  <si>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</si>
  <si>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</si>
  <si>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</si>
  <si>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</si>
  <si>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</si>
  <si>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</si>
  <si>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</si>
  <si>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</si>
  <si>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</si>
  <si>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</si>
  <si>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</si>
  <si>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</si>
  <si>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</si>
  <si>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</si>
  <si>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</si>
  <si>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</si>
  <si>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</si>
  <si>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</si>
  <si>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</si>
  <si>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</si>
  <si>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</si>
  <si>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</si>
  <si>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</si>
  <si>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</si>
  <si>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</si>
  <si>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</si>
  <si>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</si>
  <si>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</si>
  <si>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</si>
  <si>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</si>
  <si>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</si>
  <si>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</si>
  <si>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</si>
  <si>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</si>
  <si>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</si>
  <si>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</si>
  <si>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</si>
  <si>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</si>
  <si>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</si>
  <si>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</si>
  <si>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</si>
  <si>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</si>
  <si>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</si>
  <si>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</si>
  <si>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</si>
  <si>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</si>
  <si>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</si>
  <si>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</si>
  <si>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</si>
  <si>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</si>
  <si>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</si>
  <si>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</si>
  <si>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</si>
  <si>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</si>
  <si>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</si>
  <si>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</si>
  <si>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</si>
  <si>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</si>
  <si>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</si>
  <si>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</si>
  <si>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</si>
  <si>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</si>
  <si>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</si>
  <si>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</si>
  <si>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</si>
  <si>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</si>
  <si>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</si>
  <si>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</si>
  <si>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</si>
  <si>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</si>
  <si>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</si>
  <si>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</si>
  <si>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</si>
  <si>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</si>
  <si>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</si>
  <si>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</si>
  <si>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</si>
  <si>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</si>
  <si>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</si>
  <si>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</si>
  <si>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</si>
  <si>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</si>
  <si>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</si>
  <si>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</si>
  <si>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</si>
  <si>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</si>
  <si>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</si>
  <si>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</si>
  <si>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</si>
  <si>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</si>
  <si>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</si>
  <si>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</si>
  <si>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</si>
  <si>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</si>
  <si>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</si>
  <si>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</si>
  <si>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</si>
  <si>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</si>
  <si>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</si>
  <si>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</si>
  <si>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</si>
  <si>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</si>
  <si>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</si>
  <si>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</si>
  <si>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</si>
  <si>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</si>
  <si>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</si>
  <si>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</si>
  <si>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</si>
  <si>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</si>
  <si>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</si>
  <si>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</si>
  <si>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</si>
  <si>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</si>
  <si>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</si>
  <si>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</si>
  <si>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</si>
  <si>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</si>
  <si>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</si>
  <si>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</si>
  <si>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</si>
  <si>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</si>
  <si>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</si>
  <si>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</si>
  <si>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</si>
  <si>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</si>
  <si>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</si>
  <si>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</si>
  <si>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</si>
  <si>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</si>
  <si>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</si>
  <si>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</si>
  <si>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</si>
  <si>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</si>
  <si>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</si>
  <si>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</si>
  <si>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</si>
  <si>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</si>
  <si>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</si>
  <si>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</si>
  <si>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</si>
  <si>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</si>
  <si>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</si>
  <si>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</si>
  <si>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</si>
  <si>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</si>
  <si>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</si>
  <si>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</si>
  <si>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</si>
  <si>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</si>
  <si>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</si>
  <si>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</si>
  <si>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</si>
  <si>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</si>
  <si>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</si>
  <si>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</si>
  <si>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</si>
  <si>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</si>
  <si>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</si>
  <si>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</si>
  <si>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</si>
  <si>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</si>
  <si>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</si>
  <si>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</si>
  <si>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</si>
  <si>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</si>
  <si>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</si>
  <si>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</si>
  <si>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</si>
  <si>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</si>
  <si>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</si>
  <si>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</si>
  <si>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</si>
  <si>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</si>
  <si>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</si>
  <si>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</si>
  <si>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</si>
  <si>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</si>
  <si>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</si>
  <si>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</si>
  <si>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</si>
  <si>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</si>
  <si>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</si>
  <si>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</si>
  <si>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</si>
  <si>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</si>
  <si>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</si>
  <si>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</si>
  <si>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</si>
  <si>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</si>
  <si>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</si>
  <si>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</si>
  <si>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</si>
  <si>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</si>
  <si>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</si>
  <si>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</si>
  <si>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</si>
  <si>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</si>
  <si>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</si>
  <si>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</si>
  <si>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</si>
  <si>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</si>
  <si>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</si>
  <si>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</si>
  <si>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</si>
  <si>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</si>
  <si>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</si>
  <si>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</si>
  <si>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</si>
  <si>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</si>
  <si>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</si>
  <si>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</si>
  <si>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</si>
  <si>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</si>
  <si>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</si>
  <si>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</si>
  <si>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</si>
  <si>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</si>
  <si>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</si>
  <si>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</si>
  <si>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</si>
  <si>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</si>
  <si>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</si>
  <si>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</si>
  <si>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</si>
  <si>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</si>
  <si>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</si>
  <si>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</si>
  <si>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</si>
  <si>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</si>
  <si>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</si>
  <si>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</si>
  <si>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</si>
  <si>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</si>
  <si>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</si>
  <si>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</si>
  <si>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</si>
  <si>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</si>
  <si>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</si>
  <si>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</si>
  <si>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</si>
  <si>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</si>
  <si>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</si>
  <si>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</si>
  <si>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</si>
  <si>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</si>
  <si>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</si>
  <si>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</si>
  <si>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</si>
  <si>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</si>
  <si>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</si>
  <si>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</si>
  <si>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</si>
  <si>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</si>
  <si>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</si>
  <si>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</si>
  <si>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</si>
  <si>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</si>
  <si>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</si>
  <si>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</si>
  <si>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</si>
  <si>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</si>
  <si>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</si>
  <si>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</si>
  <si>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</si>
  <si>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</si>
  <si>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</si>
  <si>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</si>
  <si>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</si>
  <si>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</si>
  <si>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</si>
  <si>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</si>
  <si>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</si>
  <si>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</si>
  <si>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</si>
  <si>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</si>
  <si>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</si>
  <si>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</si>
  <si>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</si>
  <si>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</si>
  <si>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</si>
  <si>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</si>
  <si>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</si>
  <si>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</si>
  <si>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</si>
  <si>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</si>
  <si>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</si>
  <si>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</si>
  <si>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</si>
  <si>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</si>
  <si>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</si>
  <si>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</si>
  <si>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</si>
  <si>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</si>
  <si>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</si>
  <si>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</si>
  <si>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</si>
  <si>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</si>
  <si>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</si>
  <si>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</si>
  <si>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</si>
  <si>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</si>
  <si>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</si>
  <si>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</si>
  <si>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</si>
  <si>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</si>
  <si>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</si>
  <si>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</si>
  <si>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</si>
  <si>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</si>
  <si>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</si>
  <si>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</si>
  <si>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</si>
  <si>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</si>
  <si>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</si>
  <si>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</si>
  <si>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</si>
  <si>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</si>
  <si>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</si>
  <si>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</si>
  <si>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</si>
  <si>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</si>
  <si>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</si>
  <si>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</si>
  <si>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</si>
  <si>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</si>
  <si>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</si>
  <si>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</si>
  <si>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</si>
  <si>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</si>
  <si>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</si>
  <si>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</si>
  <si>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</si>
  <si>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</si>
  <si>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</si>
  <si>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</si>
  <si>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</si>
  <si>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</si>
  <si>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</si>
  <si>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</si>
  <si>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</si>
  <si>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</si>
  <si>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</si>
  <si>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</si>
  <si>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</si>
  <si>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</si>
  <si>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</si>
  <si>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</si>
  <si>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</si>
  <si>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</si>
  <si>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</si>
  <si>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</si>
  <si>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</si>
  <si>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</si>
  <si>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</si>
  <si>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</si>
  <si>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</si>
  <si>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</si>
  <si>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</si>
  <si>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</si>
  <si>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</si>
  <si>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</si>
  <si>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</si>
  <si>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</si>
  <si>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</si>
  <si>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</si>
  <si>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</si>
  <si>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</si>
  <si>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</si>
  <si>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</si>
  <si>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</si>
  <si>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</si>
  <si>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</si>
  <si>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</si>
  <si>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</si>
  <si>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</si>
  <si>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</si>
  <si>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</si>
  <si>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</si>
  <si>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</si>
  <si>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</si>
  <si>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</si>
  <si>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</si>
  <si>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</si>
  <si>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</si>
  <si>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</si>
  <si>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</si>
  <si>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</si>
  <si>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</si>
  <si>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</si>
  <si>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</si>
  <si>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</si>
  <si>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</si>
  <si>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</si>
  <si>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</si>
  <si>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</si>
  <si>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</si>
  <si>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</si>
  <si>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</si>
  <si>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</si>
  <si>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</si>
  <si>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</si>
  <si>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</si>
  <si>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</si>
  <si>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</si>
  <si>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</si>
  <si>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</si>
  <si>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</si>
  <si>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</si>
  <si>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</si>
  <si>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</si>
  <si>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</si>
  <si>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</si>
  <si>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</si>
  <si>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</si>
  <si>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</si>
  <si>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</si>
  <si>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</si>
  <si>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</si>
  <si>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</si>
  <si>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</si>
  <si>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</si>
  <si>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</si>
  <si>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</si>
  <si>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</si>
  <si>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</si>
  <si>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</si>
  <si>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</si>
  <si>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</si>
  <si>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</si>
  <si>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</si>
  <si>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</si>
  <si>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</si>
  <si>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</si>
  <si>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</si>
  <si>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</si>
  <si>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</si>
  <si>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</si>
  <si>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</si>
  <si>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</si>
  <si>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</si>
  <si>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</si>
  <si>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</si>
  <si>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</si>
  <si>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</si>
  <si>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</si>
  <si>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</si>
  <si>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</si>
  <si>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</si>
  <si>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</si>
  <si>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</si>
  <si>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</si>
  <si>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</si>
  <si>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</si>
  <si>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</si>
  <si>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</si>
  <si>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</si>
  <si>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</si>
  <si>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</si>
  <si>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</si>
  <si>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</si>
  <si>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</si>
  <si>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</si>
  <si>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</si>
  <si>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</si>
  <si>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</si>
  <si>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</si>
  <si>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</si>
  <si>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</si>
  <si>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</si>
  <si>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</si>
  <si>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</si>
  <si>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</si>
  <si>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</si>
  <si>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</si>
  <si>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</si>
  <si>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</si>
  <si>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</si>
  <si>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</si>
  <si>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</si>
  <si>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</si>
  <si>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</si>
  <si>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</si>
  <si>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</si>
  <si>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</si>
  <si>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</si>
  <si>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</si>
  <si>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</si>
  <si>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</si>
  <si>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</si>
  <si>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</si>
  <si>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</si>
  <si>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</si>
  <si>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</si>
  <si>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</si>
  <si>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</si>
  <si>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</si>
  <si>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</si>
  <si>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</si>
  <si>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</si>
  <si>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</si>
  <si>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</si>
  <si>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</si>
  <si>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</si>
  <si>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</si>
  <si>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</si>
  <si>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</si>
  <si>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</si>
  <si>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</si>
  <si>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</si>
  <si>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</si>
  <si>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</si>
  <si>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</si>
  <si>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</si>
  <si>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</si>
  <si>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</si>
  <si>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</si>
  <si>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</si>
  <si>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</si>
  <si>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</si>
  <si>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</si>
  <si>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</si>
  <si>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</si>
  <si>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</si>
  <si>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</si>
  <si>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</si>
  <si>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</si>
  <si>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</si>
  <si>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</si>
  <si>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</si>
  <si>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</si>
  <si>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</si>
  <si>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</si>
  <si>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</si>
  <si>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</si>
  <si>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</si>
  <si>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</si>
  <si>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</si>
  <si>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</si>
  <si>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</si>
  <si>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</si>
  <si>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</si>
  <si>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</si>
  <si>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</si>
  <si>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</si>
  <si>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</si>
  <si>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</si>
  <si>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</si>
  <si>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</si>
  <si>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</si>
  <si>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</si>
  <si>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</si>
  <si>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</si>
  <si>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</si>
  <si>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</si>
  <si>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</si>
  <si>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</si>
  <si>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</si>
  <si>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</si>
  <si>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</si>
  <si>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</si>
  <si>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</si>
  <si>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</si>
  <si>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</si>
  <si>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</si>
  <si>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</si>
  <si>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</si>
  <si>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</si>
  <si>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</si>
  <si>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</si>
  <si>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</si>
  <si>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</si>
  <si>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</si>
  <si>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</si>
  <si>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</si>
  <si>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</si>
  <si>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</si>
  <si>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</si>
  <si>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</si>
  <si>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</si>
  <si>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</si>
  <si>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</si>
  <si>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</si>
  <si>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</si>
  <si>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</si>
  <si>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</si>
  <si>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</si>
  <si>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</si>
  <si>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</si>
  <si>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</si>
  <si>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</si>
  <si>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</si>
  <si>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</si>
  <si>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</si>
  <si>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</si>
  <si>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</si>
  <si>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</si>
  <si>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</si>
  <si>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</si>
  <si>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</si>
  <si>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</si>
  <si>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</si>
  <si>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</si>
  <si>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</si>
  <si>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</si>
  <si>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</si>
  <si>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</si>
  <si>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</si>
  <si>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</si>
  <si>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</si>
  <si>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</si>
  <si>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</si>
  <si>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</si>
  <si>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</si>
  <si>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</si>
  <si>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</si>
  <si>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</si>
  <si>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</si>
  <si>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</si>
  <si>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</si>
  <si>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</si>
  <si>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</si>
  <si>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</si>
  <si>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</si>
  <si>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</si>
  <si>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</si>
  <si>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</si>
  <si>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</si>
  <si>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</si>
  <si>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</si>
  <si>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</si>
  <si>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</si>
  <si>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</si>
  <si>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</si>
  <si>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</si>
  <si>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</si>
  <si>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</si>
  <si>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</si>
  <si>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</si>
  <si>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</si>
  <si>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</si>
  <si>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</si>
  <si>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</si>
  <si>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</si>
  <si>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</si>
  <si>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</si>
  <si>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</si>
  <si>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</si>
  <si>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</si>
  <si>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</si>
  <si>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</si>
  <si>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</si>
  <si>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</si>
  <si>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</si>
  <si>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</si>
  <si>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</si>
  <si>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</si>
  <si>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</si>
  <si>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</si>
  <si>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</si>
  <si>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</si>
  <si>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</si>
  <si>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</si>
  <si>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</si>
  <si>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</si>
  <si>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</si>
  <si>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</si>
  <si>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</si>
  <si>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</si>
  <si>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</si>
  <si>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</si>
  <si>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</si>
  <si>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</si>
  <si>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</si>
  <si>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</si>
  <si>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</si>
  <si>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</si>
  <si>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</si>
  <si>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</si>
  <si>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</si>
  <si>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</si>
  <si>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</si>
  <si>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</si>
  <si>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</si>
  <si>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</si>
  <si>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</si>
  <si>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</si>
  <si>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</si>
  <si>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</si>
  <si>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</si>
  <si>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</si>
  <si>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</si>
  <si>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</si>
  <si>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</si>
  <si>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</si>
  <si>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</si>
  <si>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</si>
  <si>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</si>
  <si>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</si>
  <si>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</si>
  <si>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</si>
  <si>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</si>
  <si>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</si>
  <si>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</si>
  <si>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</si>
  <si>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</si>
  <si>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</si>
  <si>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</si>
  <si>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</si>
  <si>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</si>
  <si>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</si>
  <si>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</si>
  <si>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</si>
  <si>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</si>
  <si>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</si>
  <si>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</si>
  <si>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</si>
  <si>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</si>
  <si>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</si>
  <si>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</si>
  <si>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</si>
  <si>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</si>
  <si>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</si>
  <si>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</si>
  <si>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</si>
  <si>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</si>
  <si>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</si>
  <si>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</si>
  <si>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</si>
  <si>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</si>
  <si>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</si>
  <si>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</si>
  <si>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</si>
  <si>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</si>
  <si>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</si>
  <si>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</si>
  <si>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</si>
  <si>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</si>
  <si>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</si>
  <si>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</si>
  <si>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</si>
  <si>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</si>
  <si>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</si>
  <si>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</si>
  <si>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</si>
  <si>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</si>
  <si>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</si>
  <si>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</si>
  <si>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</si>
  <si>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</si>
  <si>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</si>
  <si>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</si>
  <si>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</si>
  <si>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</si>
  <si>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</si>
  <si>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</si>
  <si>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</si>
  <si>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</si>
  <si>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</si>
  <si>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 xml:space="preserve">At site TS </t>
  </si>
  <si>
    <t>PCM-20251031-00000439</t>
  </si>
  <si>
    <t>SDy0737</t>
  </si>
  <si>
    <t>120 mins</t>
  </si>
  <si>
    <t>PCM-20251031-00000455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</si>
  <si>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</si>
  <si>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</si>
  <si>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</si>
  <si>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</si>
  <si>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</si>
  <si>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</si>
  <si>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PCM-20251031-00000527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</si>
</sst>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9" totalsRowShown="0" headerRowDxfId="48" dataDxfId="47" headerRowBorderDxfId="45" tableBorderDxfId="46" totalsRowBorderDxfId="44">
  <autoFilter ref="A1:L1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7" totalsRowShown="0" headerRowDxfId="15" dataDxfId="14" headerRowBorderDxfId="12" tableBorderDxfId="13">
  <autoFilter ref="A1:L4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F8" sqref="F8"/>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298.4564765046307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45961.404902199072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45961.404902199072</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45961.404902199072</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45961.404902199072</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45961.404902199072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45961.404902199072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45961.404902199072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45961.404902199072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45961.404902199072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45961.404902199072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45961.404902199072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45961.404902199072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45961.404902199072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45961.404902199072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45961.404902199072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45961.404902199072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45961.404902199072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45961.404902199072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45961.404902199072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45961.404902199072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45961.404902199072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45961.404902199072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45961.404902199072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45961.404902199072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45961.404902199072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45961.404902199072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45961.404902199072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45961.404902199072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45961.404902199072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45961.404902199072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45961.404902199072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45961.404902199072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45961.404902199072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45961.404902199072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45961.404902199072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45961.404902199072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45961.404902199072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45961.404902199072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45961.404902199072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45961.404902199072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45961.404902199072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45961.404902199072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45961.404902199072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45961.404902199072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45961.404902199072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45961.404902199072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45961.404902199072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45961.404902199072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45961.404902199072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45961.404902199072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45961.404902199072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45961.404902199072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45961.404902199072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45961.404902199072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45961.404902199072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45961.404902199072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45961.404902199072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45961.404902199072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45961.404902199072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45961.404902199072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45961.404902199072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45961.404902199072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45961.404902199072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45961.404902199072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45961.404902199072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45961.404902199072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45961.404902199072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45961.404902199072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45961.404902199072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45961.404902199072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45961.404902199072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45961.404902199072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45961.404902199072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45961.404902199072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45961.404902199072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45961.404902199072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45961.404902199072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45961.404902199072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45961.404902199072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45961.404902199072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45961.404902430557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45961.404902430557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45961.404902430557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45961.404902430557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45961.404902430557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45961.404902430557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45961.404902430557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45961.404902430557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45961.404902430557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45961.404902430557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45961.404902430557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45961.404902430557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45961.404902430557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45961.404902430557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45961.404902430557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45961.404902430557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45961.404902430557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45961.404902430557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45961.404902430557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45961.404902430557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45961.404902430557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45961.404902430557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45961.404902430557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45961.404902430557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45961.404902430557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45961.404902430557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45961.404902430557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45961.404902430557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45961.404902430557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45961.404902430557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45961.404902430557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45961.404902430557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45961.404902430557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45961.404902430557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45961.404902430557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45961.404902430557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45961.404902430557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45961.404902430557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45961.404902430557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45961.404902430557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45961.404902430557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45961.404902430557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45961.404902430557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45961.404902430557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45961.404902430557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45961.404902430557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45961.404902430557</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45961.404902430557</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7004D562-4463-4EF6-9F34-CAB31BC45C6B}"/>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136.40506446759537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2.6628190972260199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45961.404902430557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45961.404902430557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45961.404902430557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45961.404902430557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45961.404902430557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45961.404902430557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45961.404902430557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45961.404902430557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45961.404902430557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45961.404902430557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45961.404902430557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45961.404902430557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45961.404902430557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45961.404902430557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45961.404902430557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45961.404902430557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45961.404902430557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45961.404902430557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45961.404902430557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45961.404902430557</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45961.404902430557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45961.404902430557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45961.404902430557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45961.404902430557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45961.404902430557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45961.404902430557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45961.404902430557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45961.404902430557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45961.404902430557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45961.404902430557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45961.404902430557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45961.404902430557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45961.404902430557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45961.404902430557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45961.404902430557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45961.404902430557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45961.404902430557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45961.404902430557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45961.404902430557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45961.404902430557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45961.404902430557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45961.404902430557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45961.404902430557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45961.404902430557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45961.404902430557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45961.404902430557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45961.404902430557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45961.404902430557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45961.404902430557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45961.404902430557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45961.404902430557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45961.404902430557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45961.404902430557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45961.404902430557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45961.404902430557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45961.404902430557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45961.404902430557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45961.404902430557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45961.404902430557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45961.404902430557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45961.404902430557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45961.404902430557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45961.404902430557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45961.404902430557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45961.404902430557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45961.404902430557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45961.404902430557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45961.404902430557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45961.404902430557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45961.404902430557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45961.404902430557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45961.404902430557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45961.404902430557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45961.404902430557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45961.404902430557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45961.404902430557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45961.404902430557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45961.404902430557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45961.404902430557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45961.404902430557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45961.404902430557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45961.404902430557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45961.404902430557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45961.404902430557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45961.404902430557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45961.404902430557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45961.404902430557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45961.404902430557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45961.404902430557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45961.404902430557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45961.404902430557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45961.404902430557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45961.404902430557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45961.404902430557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45961.404902430557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45961.404902430557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45961.404902430557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45961.404902430557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45961.404902430557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45961.404902430557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45961.404902430557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45961.404902430557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45961.404902430557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45961.404902430557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45961.404902430557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45961.404902430557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45961.404902430557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45961.404902430557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45961.404902430557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45961.404902430557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45961.404902430557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45961.404902430557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45961.404902430557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45961.404902430557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45961.404902430557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45961.404902430557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45961.404902430557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45961.404902430557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45961.404902430557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45961.404902430557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45961.404902430557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45961.404902430557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45961.404902430557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45961.404902430557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45961.404902430557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45961.404902430557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45961.404902430557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45961.404902430557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45961.404902430557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45961.404902430557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45961.404902430557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45961.404902430557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45961.404902430557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45961.404902430557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45961.404902430557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45961.404902430557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45961.404902430557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45961.404902430557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45961.404902430557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45961.404902430557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45961.404902430557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45961.404902430557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45961.404902430557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45961.404902430557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45961.404902430557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45961.404902430557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45961.404902430557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45961.404902430557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45961.404902430557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45961.404902430557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45961.404902430557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45961.404902430557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45961.404902430557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45961.404902430557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45961.404902430557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45961.404902430557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45961.404902430557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45961.404902430557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45961.404902430557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45961.404902430557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45961.404902430557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45961.404902430557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45961.404902430557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45961.404902430557</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45961.404902430557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45961.404902430557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45961.404902430557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45961.404902430557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45961.404902430557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45961.404902430557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45961.404902430557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45961.404902430557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45961.404902430557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45961.404902430557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45961.404902430557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45961.404902430557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45961.404902430557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45961.404902430557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45961.404902430557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45961.404902430557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45961.404902430557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45961.404902430557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45961.404902430557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45961.404902430557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45961.404902430557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45961.404902430557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45961.404902430557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45961.404902430557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45961.404902430557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45961.404902430557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45961.404902430557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45961.404902430557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45961.404902430557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45961.404902430557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45961.404902430557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45961.404902430557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45961.404902430557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45961.404902430557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45961.404902430557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45961.404902430557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45961.404902430557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45961.404902430557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45961.404902430557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45961.404902430557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45961.404902430557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45961.404902430557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45961.404902430557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45961.404902430557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45961.404902430557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45961.404902430557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45961.404902430557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45961.404902430557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45961.404902430557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45961.404902430557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45961.404902430557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45961.404902430557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45961.404902430557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45961.404902430557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45961.404902430557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45961.404902430557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45961.404902430557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45961.404902430557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45961.404902430557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45961.404902430557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45961.404902430557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45961.404902430557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45961.404902430557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45961.404902430557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45961.404902430557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45961.404902430557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45961.404902430557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45961.404902430557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45961.404902430557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45961.404902430557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45961.404902430557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45961.404902430557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45961.404902430557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45961.404902430557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45961.404902430557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45961.404902430557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45961.404902430557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45961.404902430557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45961.404902430557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45961.404902430557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45961.404902430557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45961.404902430557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45961.404902430557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45961.404902430557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45961.404902430557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45961.404902430557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45961.404902430557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45961.404902430557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45961.404902430557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45961.404902430557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45961.404902430557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45961.404902430557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45961.404902430557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45961.404902430557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45961.404902430557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45961.404902430557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45961.404902430557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45961.404902430557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45961.404902430557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45961.404902430557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45961.404902430557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45961.404902430557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45961.404902430557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45961.404902430557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45961.404902430557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45961.404902430557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45961.404902430557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45961.404902430557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45961.404902430557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45961.404902430557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45961.404902430557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45961.404902430557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45961.404902430557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45961.404902430557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45961.404902430557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45961.404902430557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45961.404902430557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45961.404902430557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45961.404902430557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45961.404902430557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45961.404902430557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45961.404902430557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45961.404902430557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45961.404902430557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45961.404902430557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45961.404902430557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45961.404902430557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45961.404902430557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45961.404902430557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45961.404902430557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45961.404902430557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45961.404902430557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45961.404902430557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45961.404902430557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45961.404902430557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45961.404902430557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45961.404902430557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45961.404902430557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45961.404902430557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45961.404902430557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45961.404902430557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45961.404902430557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45961.404902430557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45961.404902430557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45961.404902430557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45961.404902430557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45961.404902430557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45961.404902430557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45961.404902430557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45961.404902430557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45961.404902430557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45961.404902430557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45961.404902430557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45961.404902430557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45961.404902430557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45961.404902430557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45961.404902430557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45961.404902430557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45961.404902430557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45961.404902430557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45961.404902430557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45961.404902430557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45961.404902430557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45961.404902430557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45961.404902430557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45961.404902430557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45961.404902430557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45961.404902430557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45961.404902430557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45961.404902430557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45961.404902430557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45961.404902430557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45961.404902430557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45961.404902430557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45961.404902430557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45961.404902430557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45961.404902430557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45961.404902430557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45961.404902430557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45961.404902430557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45961.404902430557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45961.404902430557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45961.404902430557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45961.404902430557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45961.404902430557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45961.404902430557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45961.404902430557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45961.404902430557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45961.404902430557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45961.404902430557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45961.404902430557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45961.404902430557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45961.404902430557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45961.404902430557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45961.404902430557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45961.404902430557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45961.404902430557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45961.404902430557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45961.404902430557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45961.404902430557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45961.404902430557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45961.404902430557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45961.404902430557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45961.404902430557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45961.404902430557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45961.404902430557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45961.404902430557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45961.404902430557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45961.404902430557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45961.404902430557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45961.404902430557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45961.404902430557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45961.404902430557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45961.404902430557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45961.404902430557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45961.404902430557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45961.404902430557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45961.404902430557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45961.404902430557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45961.404902430557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45961.404902430557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45961.404902430557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45961.404902430557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45961.404902430557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45961.404902430557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45961.404902430557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45961.404902430557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45961.404902430557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45961.404902430557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45961.404902430557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45961.404902430557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45961.404902430557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45961.404902430557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45961.404902430557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45961.404902430557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45961.404902430557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45961.404902430557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45961.404902430557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45961.404902430557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45961.404902430557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45961.404902430557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45961.404902430557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45961.404902430557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45961.404902430557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45961.404902430557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45961.404902430557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45961.404902430557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45961.404902430557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45961.404902430557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45961.404902430557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45961.404902430557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45961.404902430557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45961.404902430557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45961.404902430557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45961.404902430557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45961.404902430557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45961.404902430557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45961.404902430557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45961.404902430557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45961.404902430557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45961.404902430557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45961.404902430557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45961.404902430557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45961.404902430557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45961.404902430557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45961.404902430557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45961.404902430557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45961.404902430557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45961.404902430557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45961.404902430557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45961.404902430557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45961.404902430557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45961.404902430557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45961.404902430557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45961.404902430557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45961.404902430557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45961.404902430557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45961.404902430557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45961.404902430557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45961.404902430557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45961.404902430557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45961.404902430557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45961.404902430557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45961.404902430557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45961.404902430557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45961.404902430557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45961.404902430557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45961.404902430557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45961.404902430557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45961.404902430557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45961.404902430557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45961.404902430557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45961.404902430557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45961.404902430557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45961.404902430557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45961.404902430557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45961.404902430557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45961.404902430557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45961.404902430557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45961.404902430557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45961.404902430557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45961.404902430557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45961.404902430557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45961.404902430557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45961.404902430557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45961.404902430557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45961.404902430557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45961.404902430557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45961.404902430557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45961.404902430557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45961.404902430557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45961.404902430557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45961.404902430557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45961.404902430557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45961.404902430557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45961.404902430557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45961.404902430557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45961.404902430557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45961.404902430557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45961.404902430557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45961.404902430557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45961.404902430557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45961.404902430557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45961.404902430557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45961.404902430557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45961.404902430557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45961.404902430557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45961.404902430557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45961.404902430557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45961.404902430557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45961.404902430557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45961.404902430557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45961.404902430557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45961.404902430557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45961.404902430557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45961.404902430557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45961.404902430557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45961.404902430557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45961.404902430557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45961.404902430557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45961.404902430557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45961.404902430557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45961.404902430557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45961.404902430557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45961.404902430557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45961.404902430557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45961.404902430557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45961.404902430557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45961.404902430557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45961.404902430557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45961.404902430557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45961.404902430557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45961.404902430557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45961.404902430557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45961.404902430557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45961.404902430557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45961.404902430557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45961.404902430557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45961.404902430557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45961.404902430557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45961.404902430557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45961.404902430557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45961.404902430557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45961.404902430557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45961.404902430557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45961.404902430557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45961.404902430557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45961.404902430557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45961.404902430557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45961.404902430557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45961.404902430557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45961.404902430557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45961.404902430557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45961.404902430557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45961.404902430557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45961.404902430557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45961.404902430557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45961.404902430557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45961.404902430557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45961.404902430557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45961.404902430557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45961.404902430557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45961.404902430557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45961.404902430557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45961.404902430557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45961.404902430557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45961.404902430557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45961.404902430557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45961.404902430557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45961.404902430557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45961.404902430557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45961.404902430557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45961.404902430557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45961.404902430557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45961.404902430557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45961.404902430557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45961.404902430557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45961.404902430557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45961.404902430557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45961.404902430557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45961.404902430557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45961.404902430557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45961.404902430557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45961.404902430557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45961.404902430557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45961.404902430557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45961.404902430557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45961.404902430557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45961.404902430557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45961.404902430557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45961.404902430557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45961.404902430557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45961.404902430557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45961.404902430557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45961.404902430557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45961.404902430557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45961.404902430557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45961.404902430557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45961.404902430557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45961.404902430557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45961.404902430557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45961.404902430557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45961.404902430557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45961.404902430557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45961.404902430557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45961.404902430557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45961.404902430557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45961.404902430557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45961.404902430557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45961.404902430557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45961.404902430557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45961.404902430557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45961.404902430557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45961.404902430557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45961.404902430557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45961.404902430557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45961.404902430557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45961.404902430557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45961.404902430557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45961.404902430557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45961.404902430557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45961.404902430557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45961.404902430557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45961.404902430557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45961.404902430557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45961.404902430557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45961.404902430557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45961.404902430557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45961.404902430557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45961.404902430557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45961.404902430557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45961.404902430557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45961.404902430557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45961.404902430557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45961.404902430557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45961.404902430557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45961.404902430557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45961.404902430557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45961.404902430557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45961.404902430557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45961.404902430557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45961.404902430557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45961.404902430557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45961.404902430557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45961.404902430557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45961.404902430557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45961.404902430557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45961.404902430557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45961.404902430557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45961.404902430557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45961.404902430557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45961.404902430557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45961.404902430557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45961.404902430557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45961.404902430557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45961.404902430557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45961.404902430557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45961.404902430557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45961.404902430557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45961.404902430557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45961.404902430557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45961.404902430557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45961.404902430557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45961.404902430557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45961.404902430557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45961.404902430557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45961.404902430557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45961.404902430557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45961.404902430557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45961.404902430557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45961.404902430557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45961.404902430557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45961.404902430557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45961.404902430557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45961.404902430557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45961.404902430557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45961.404902430557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45961.404902430557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45961.404902430557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45961.404902430557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45961.404902430557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45961.404902430557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45961.404902430557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45961.404902430557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45961.404902430557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45961.404902430557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45961.404902430557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45961.404902430557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45961.404902430557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45961.404902430557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45961.404902430557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45961.404902430557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45961.404902430557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45961.404902430557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45961.404902430557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45961.404902430557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45961.404902430557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45961.404902430557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45961.404902430557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45961.404902430557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45961.404902430557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45961.404902430557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45961.404902430557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45961.404902430557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45961.404902430557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45961.404902430557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45961.404902430557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45961.404902430557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45961.404902430557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45961.404902430557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45961.404902430557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45961.404902430557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45961.404902430557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45961.404902430557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45961.404902430557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45961.404902430557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45961.404902430557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45961.404902430557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45961.404902430557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45961.404902430557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45961.404902430557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45961.404902430557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45961.404902430557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45961.404902430557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45961.404902430557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45961.404902430557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45961.404902430557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45961.404902430557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45961.404902430557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45961.404902430557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45961.404902430557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45961.404902430557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45961.404902430557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45961.404902430557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45961.404902430557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45961.404902430557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45961.404902430557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45961.404902430557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45961.404902430557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45961.404902430557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45961.404902430557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45961.404902430557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45961.404902430557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45961.404902430557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45961.404902430557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45961.404902430557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45961.404902430557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45961.404902430557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45961.404902430557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45961.404902430557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45961.404902430557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45961.404902430557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45961.404902430557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45961.404902430557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45961.404902430557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45961.404902430557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45961.404902430557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45961.404902430557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45961.404902430557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45961.404902430557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45961.404902430557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45961.404902430557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45961.404902430557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45961.404902430557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45961.404902430557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45961.404902430557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45961.404902430557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45961.404902430557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45961.404902430557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45961.404902430557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45961.404902430557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45961.404902430557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45961.404902430557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45961.404902430557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45961.404902430557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45961.404902430557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45961.404902430557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45961.404902430557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45961.404902430557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45961.404902430557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45961.404902430557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45961.404902430557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45961.404902430557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45961.404902430557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45961.404902430557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45961.404902430557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45961.404902430557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45961.404902430557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45961.404902430557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45961.404902430557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45961.404902430557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45961.404902430557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45961.404902430557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45961.404902430557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45961.404902430557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45961.404902430557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45961.404902430557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45961.404902430557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45961.404902430557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45961.404902430557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45961.404902430557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45961.404902430557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45961.404902430557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45961.404902430557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45961.404902430557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45961.404902430557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45961.404902430557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45961.404902430557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45961.404902430557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45961.404902430557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45961.404902430557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45961.404902430557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45961.404902430557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45961.404902430557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45961.404902430557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45961.404902430557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45961.404902430557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45961.404902430557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45961.404902430557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45961.404902430557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45961.404902430557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45961.404902430557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45961.404902430557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45961.404902430557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45961.404902430557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45961.404902430557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45961.404902430557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45961.404902430557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45961.404902430557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45961.404902430557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45961.404902430557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45961.404902430557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45961.404902430557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45961.404902430557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45961.404902430557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45961.404902430557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45961.404902430557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45961.404902430557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45961.404902430557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45961.404902430557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45961.404902430557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45961.404902430557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45961.404902430557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45961.404902430557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45961.404902430557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45961.404902430557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45961.404902430557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45961.404902430557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45961.404902430557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45961.404902430557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45961.404902430557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45961.404902430557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45961.404902430557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45961.404902430557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45961.404902430557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45961.404902430557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45961.404902430557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45961.404902430557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45961.404902430557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45961.404902430557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45961.404902430557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45961.404902430557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45961.404902430557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45961.404902430557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45961.404902430557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45961.404902430557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45961.404902430557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45961.404902430557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45961.404902430557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45961.404902430557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45961.404902430557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45961.404902430557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45961.404902430557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45961.404902430557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45961.404902430557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45961.404902430557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45961.404902430557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45961.404902430557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45961.404902430557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45961.404902430557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45961.404902430557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45961.404902430557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45961.404902430557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45961.404902430557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45961.404902430557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45961.404902430557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45961.404902430557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45961.404902430557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45961.404902430557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45961.404902430557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45961.404902430557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45961.404902430557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45961.404902430557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45961.404902430557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45961.404902430557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45961.404902430557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45961.404902430557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45961.404902430557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45961.404902430557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45961.404902430557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45961.404902430557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45961.404902430557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45961.404902430557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45961.404902430557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45961.404902430557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45961.404902430557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45961.404902430557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45961.404902430557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45961.404902430557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45961.404902430557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45961.404902430557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45961.404902430557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45961.404902430557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45961.404902430557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45961.404902430557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45961.404902430557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45961.404902430557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45961.404902430557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45961.404902430557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45961.404902430557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45961.404902430557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45961.404902430557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45961.404902430557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45961.404902430557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45961.404902430557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45961.404902430557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45961.404902430557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45961.404902430557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45961.404902430557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45961.404902430557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45961.404902430557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45961.404902430557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45961.404902430557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45961.404902430557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45961.404902430557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45961.404902430557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45961.404902430557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45961.404902430557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45961.404902430557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45961.404902430557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45961.404902430557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45961.404902430557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45961.404902430557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45961.404902430557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45961.404902430557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45961.404902430557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45961.404902430557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45961.404902430557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45961.404902430557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45961.404902430557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45961.404902430557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45961.404902430557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45961.404902430557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45961.404902430557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45961.404902430557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45961.404902430557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45961.404902430557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45961.404902430557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45961.404902430557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45961.404902430557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45961.404902430557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45961.404902430557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45961.404902430557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45961.404902430557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45961.404902430557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45961.404902430557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45961.404902430557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45961.404902430557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45961.404902430557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45961.404902430557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45961.404902430557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45961.404902430557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45961.404902430557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45961.404902430557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45961.404902430557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45961.404902430557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45961.404902430557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45961.404902430557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45961.404902430557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45961.404902430557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45961.404902430557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45961.404902430557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45961.404902430557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45961.404902430557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45961.404902430557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45961.404902430557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45961.404902430557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45961.404902430557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45961.404902430557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45961.404902430557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45961.404902430557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45961.404902430557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45961.404902430557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45961.404902430557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45961.404902430557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45961.404902430557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45961.404902430557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45961.404902430557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45961.404902430557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45961.404902430557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45961.404902430557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45961.404902430557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45961.404902430557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45961.404902430557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45961.404902430557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45961.404902430557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45961.404902430557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45961.404902430557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45961.404902430557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45961.404902430557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45961.404902430557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45961.404902430557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45961.404902430557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45961.404902430557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45961.404902430557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45961.404902430557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45961.404902430557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45961.404902430557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45961.404902430557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45961.404902430557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45961.404902430557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45961.404902430557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45961.404902430557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45961.404902430557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45961.404902430557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45961.404902430557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45961.404902430557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45961.404902430557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45961.404902430557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45961.404902430557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45961.404902430557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45961.404902430557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45961.404902430557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45961.404902430557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45961.404902430557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45961.404902430557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45961.404902430557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45961.404902430557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45961.404902430557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45961.404902430557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45961.404902430557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45961.404902430557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45961.404902430557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45961.404902430557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45961.404902430557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45961.404902430557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45961.404902430557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45961.404902430557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45961.404902430557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45961.404902430557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45961.404902430557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45961.404902430557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45961.404902430557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45961.404902430557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45961.404902430557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45961.404902430557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45961.404902430557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45961.404902430557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45961.404902430557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45961.404902430557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45961.404902430557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45961.404902430557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45961.404902430557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45961.404902430557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45961.404902430557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45961.404902430557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45961.404902430557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45961.404902430557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45961.404902430557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45961.404902430557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45961.404902430557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45961.404902430557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45961.404902430557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45961.404902430557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45961.404902430557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45961.404902430557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45961.404902430557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45961.404902430557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45961.404902430557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45961.404902430557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45961.404902430557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45961.404902430557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45961.404902430557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45961.404902430557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45961.404902430557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45961.404902430557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45961.404902430557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45961.404902430557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45961.404902430557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45961.404902430557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45961.404902430557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45961.404902430557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45961.404902430557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45961.404902430557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45961.404902430557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45961.404902430557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45961.404902430557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45961.404902430557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45961.404902430557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45961.404902430557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45961.404902430557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45961.404902430557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45961.404902430557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45961.404902430557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45961.404902430557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45961.404902430557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45961.404902430557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45961.404902430557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45961.404902430557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45961.404902430557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45961.404902430557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45961.404902430557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45961.404902430557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45961.404902430557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45961.404902430557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45961.404902430557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45961.404902430557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45961.404902430557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45961.404902430557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45961.404902430557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45961.404902430557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45961.404902430557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45961.404902430557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45961.404902430557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45961.404902430557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45961.404902430557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45961.404902430557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45961.404902430557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45961.404902430557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45961.404902430557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45961.404902430557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45961.404902430557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45961.404902430557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45961.404902430557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45961.404902430557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45961.404902430557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45961.404902430557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45961.404902430557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45961.404902430557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45961.404902430557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45961.404902430557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45961.404902430557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45961.404902430557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45961.404902430557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45961.404902430557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45961.404902430557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45961.404902430557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45961.404902430557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45961.404902430557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45961.404902430557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45961.404902430557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45961.404902430557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45961.404902430557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45961.404902430557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45961.404902430557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45961.404902430557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45961.404902430557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45961.404902430557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45961.404902430557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45961.404902430557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45961.404902430557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45961.404902430557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45961.404902430557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45961.404902430557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45961.404902430557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45961.404902430557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45961.404902430557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45961.404902430557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45961.404902430557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45961.404902430557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45961.404902430557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45961.404902430557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45961.404902430557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45961.404902430557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45961.404902430557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45961.404902430557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45961.404902430557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45961.404902430557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45961.404902430557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45961.404902430557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45961.404902430557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45961.404902430557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45961.404902430557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45961.404902430557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45961.404902430557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45961.404902430557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45961.404902430557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45961.404902430557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45961.404902430557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45961.404902430557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45961.404902430557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45961.404902430557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45961.404902430557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45961.404902430557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45961.404902430557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45961.404902430557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45961.404902430557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45961.404902430557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45961.404902430557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45961.404902430557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45961.404902430557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45961.404902430557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45961.404902430557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45961.404902430557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45961.404902430557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45961.404902430557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45961.404902430557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45961.404902430557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45961.404902430557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45961.404902430557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45961.404902430557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45961.404902430557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45961.404902430557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45961.404902430557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45961.404902430557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45961.404902430557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45961.404902430557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45961.404902430557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45961.404902430557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45961.404902430557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45961.404902430557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45961.404902430557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45961.404902430557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45961.404902430557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45961.404902430557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45961.404902430557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45961.404902430557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45961.404902430557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45961.404902430557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45961.404902430557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45961.404902430557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45961.404902430557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45961.404902430557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45961.404902430557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45961.404902430557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45961.404902430557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45961.404902430557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45961.404902430557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45961.404902430557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45961.404902430557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45961.404902430557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45961.404902430557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45961.404902430557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45961.404902430557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45961.404902430557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45961.404902430557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45961.404902430557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45961.404902430557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45961.404902430557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45961.404902430557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45961.404902430557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45961.404902430557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45961.404902430557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45961.404902430557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45961.404902430557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45961.404902430557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45961.404902430557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45961.404902430557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45961.404902430557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45961.404902430557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45961.404902430557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45961.404902430557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45961.404902430557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45961.404902430557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45961.404902430557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45961.404902430557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45961.404902430557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45961.404902430557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45961.404902430557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45961.404902430557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45961.404902430557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45961.404902430557</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9"/>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257.92418483796064</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0.43615243055683095</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0.32204363425989868</v>
      </c>
      <c r="H4" s="123">
        <v>45961.346273148149</v>
      </c>
      <c r="I4" s="119" t="str">
        <f>IFERROR(VLOOKUP(D4,DB!A:F,6,0),"")</f>
        <v>SCECO</v>
      </c>
      <c r="J4" s="119" t="str">
        <f>IFERROR(VLOOKUP(D4,DB!A:G,7,0),"")</f>
        <v>Vandalized+Vandalized</v>
      </c>
      <c r="K4" s="125" t="s">
        <v>39112</v>
      </c>
      <c r="L4" s="121" t="str">
        <f>IFERROR(VLOOKUP(D4,DB!A:I,9,0),"")</f>
        <v>Latis</v>
      </c>
    </row>
    <row r="5" spans="1:16" ht="15" customHeight="1">
      <c r="A5" s="119" t="s">
        <v>39113</v>
      </c>
      <c r="B5" s="119" t="str">
        <f>IFERROR(VLOOKUP(D5,DB!A:K,11,0),"")</f>
        <v>R4</v>
      </c>
      <c r="C5" s="120">
        <v>2</v>
      </c>
      <c r="D5" s="94" t="s">
        <v>36870</v>
      </c>
      <c r="E5" s="98" t="s">
        <v>39021</v>
      </c>
      <c r="F5" s="123">
        <v>45961.374062499999</v>
      </c>
      <c r="G5" s="124">
        <f ca="1">IFERROR(NOW()-F5,"")</f>
        <v>3.0839930557704065E-2</v>
      </c>
      <c r="H5" s="123">
        <v>45961.363761574074</v>
      </c>
      <c r="I5" s="119" t="str">
        <f>IFERROR(VLOOKUP(D5,DB!A:F,6,0),"")</f>
        <v>SCECO</v>
      </c>
      <c r="J5" s="119" t="str">
        <f>IFERROR(VLOOKUP(D5,DB!A:G,7,0),"")</f>
        <v>Dead</v>
      </c>
      <c r="K5" s="125" t="s">
        <v>39114</v>
      </c>
      <c r="L5" s="121" t="str">
        <f>IFERROR(VLOOKUP(D5,DB!A:I,9,0),"")</f>
        <v>Latis</v>
      </c>
    </row>
    <row r="6" spans="1:16" ht="15" customHeight="1">
      <c r="A6" s="119" t="s">
        <v>39115</v>
      </c>
      <c r="B6" s="119" t="str">
        <f>IFERROR(VLOOKUP(D6,DB!A:K,11,0),"")</f>
        <v>R4</v>
      </c>
      <c r="C6" s="120">
        <v>2</v>
      </c>
      <c r="D6" s="94" t="s">
        <v>39116</v>
      </c>
      <c r="E6" s="98" t="s">
        <v>39021</v>
      </c>
      <c r="F6" s="123">
        <v>45961.372499999998</v>
      </c>
      <c r="G6" s="124">
        <f ca="1">IFERROR(NOW()-F6,"")</f>
        <v>3.2402430559159257E-2</v>
      </c>
      <c r="H6" s="123">
        <v>45961.422546296293</v>
      </c>
      <c r="I6" s="119" t="str">
        <f>IFERROR(VLOOKUP(D6,DB!A:F,6,0),"")</f>
        <v>Generator-SG</v>
      </c>
      <c r="J6" s="119" t="str">
        <f>IFERROR(VLOOKUP(D6,DB!A:G,7,0),"")</f>
        <v>Dead</v>
      </c>
      <c r="K6" s="125" t="s">
        <v>39117</v>
      </c>
      <c r="L6" s="121" t="str">
        <f>IFERROR(VLOOKUP(D6,DB!A:I,9,0),"")</f>
        <v>Latis</v>
      </c>
    </row>
    <row r="7" spans="1:16" ht="15" customHeight="1">
      <c r="A7" s="119" t="s">
        <v>39118</v>
      </c>
      <c r="B7" s="119" t="str">
        <f>IFERROR(VLOOKUP(D7,DB!A:K,11,0),"")</f>
        <v>R4</v>
      </c>
      <c r="C7" s="120">
        <v>1</v>
      </c>
      <c r="D7" s="121" t="s">
        <v>37574</v>
      </c>
      <c r="E7" s="98" t="s">
        <v>39021</v>
      </c>
      <c r="F7" s="123">
        <v>45961.38858796296</v>
      </c>
      <c r="G7" s="124">
        <f ca="1">IFERROR(NOW()-F7,"")</f>
        <v>1.6314467597112525E-2</v>
      </c>
      <c r="H7" s="123">
        <v>45961.358738425923</v>
      </c>
      <c r="I7" s="119" t="str">
        <f>IFERROR(VLOOKUP(D7,DB!A:F,6,0),"")</f>
        <v>SCECO</v>
      </c>
      <c r="J7" s="119" t="str">
        <f>IFERROR(VLOOKUP(D7,DB!A:G,7,0),"")</f>
        <v>Dead+Dead</v>
      </c>
      <c r="K7" s="125" t="s">
        <v>39114</v>
      </c>
      <c r="L7" s="121" t="str">
        <f>IFERROR(VLOOKUP(D7,DB!A:I,9,0),"")</f>
        <v>Latis</v>
      </c>
    </row>
    <row r="8" spans="1:16" ht="15" customHeight="1">
      <c r="A8" s="119"/>
      <c r="B8" s="119" t="str">
        <f>IFERROR(VLOOKUP(D8,DB!A:K,11,0),"")</f>
        <v/>
      </c>
      <c r="C8" s="120"/>
      <c r="D8" s="121"/>
      <c r="E8" s="98"/>
      <c r="F8" s="123"/>
      <c r="G8" s="124">
        <f ca="1">IFERROR(NOW()-F8,"")</f>
        <v>45961.404902430557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45961.404902430557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45961.404902430557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45961.404902430557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45961.404902430557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45961.404902430557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45961.404902430557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45961.404902430557</v>
      </c>
      <c r="H15" s="123"/>
      <c r="I15" s="119" t="str">
        <f>IFERROR(VLOOKUP(D15,DB!A:F,6,0),"")</f>
        <v/>
      </c>
      <c r="J15" s="119" t="str">
        <f>IFERROR(VLOOKUP(D15,DB!A:G,7,0),"")</f>
        <v/>
      </c>
      <c r="K15" s="125"/>
      <c r="L15" s="121" t="str">
        <f>IFERROR(VLOOKUP(D15,DB!A:I,9,0),"")</f>
        <v/>
      </c>
    </row>
    <row r="16" spans="1:16" ht="15" customHeight="1">
      <c r="A16" s="119"/>
      <c r="B16" s="119"/>
      <c r="C16" s="120"/>
      <c r="D16" s="121"/>
      <c r="E16" s="98"/>
      <c r="F16" s="123"/>
      <c r="G16" s="124">
        <f ca="1">IFERROR(NOW()-F16,"")</f>
        <v>45961.404902430557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45961.404902430557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45961.404902430557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45961.404902430557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45961.404902430557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45961.404902430557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45961.404902430557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45961.404902430557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45961.404902430557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45961.404902430557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45961.404902430557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45961.404902430557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45961.404902430557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45961.404902430557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45961.404902430557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45961.404902430557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45961.404902430557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45961.404902430557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45961.404902430557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45961.404902430557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45961.404902430557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45961.404902430557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45961.404902430557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45961.404902430557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45961.404902430557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45961.404902430557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45961.404902430557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45961.404902430557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45961.404902430557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45961.404902430557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45961.404902430557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45961.404902430557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45961.404902430557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45961.404902430557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45961.404902430557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45961.404902430557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45961.404902430557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45961.404902430557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45961.404902430557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45961.404902430557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45961.404902430557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45961.404902430557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45961.404902430557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45961.404902430557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45961.404902430557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45961.404902430557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45961.404902430557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45961.404902430557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45961.404902430557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45961.404902430557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45961.404902430557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45961.404902430557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45961.404902430557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45961.404902430557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45961.404902430557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45961.404902430557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45961.404902430557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45961.404902430557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45961.404902430557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45961.404902430557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45961.404902430557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45961.404902430557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45961.404902430557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45961.404902430557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45961.404902430557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45961.404902430557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45961.404902430557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45961.404902430557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45961.404902430557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45961.404902430557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45961.404902430557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45961.404902430557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45961.404902430557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45961.404902430557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45961.404902430557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45961.404902430557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45961.404902430557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45961.404902430557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45961.404902430557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45961.404902430557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45961.404902430557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45961.404902430557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45961.404902430557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45961.404902430557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45961.404902430557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45961.404902430557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45961.404902430557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45961.404902430557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45961.404902430557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45961.404902430557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45961.404902430557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45961.404902430557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45961.404902430557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45961.404902430557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45961.404902430557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45961.404902430557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45961.404902430557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45961.404902430557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45961.404902430557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45961.404902430557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45961.404902430557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45961.404902430557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45961.404902430557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45961.404902430557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45961.404902430557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45961.404902430557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45961.404902430557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45961.404902430557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45961.404902430557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45961.404902430557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45961.404902430557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45961.404902430557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45961.404902430557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45961.404902430557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45961.404902430557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45961.404902430557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45961.404902430557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45961.404902430557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45961.404902430557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45961.404902430557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45961.404902430557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45961.404902430557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45961.404902430557</v>
      </c>
      <c r="H138" s="123"/>
      <c r="I138" s="119" t="str">
        <f>IFERROR(VLOOKUP(D138,DB!A:F,6,0),"")</f>
        <v/>
      </c>
      <c r="J138" s="119" t="str">
        <f>IFERROR(VLOOKUP(D138,DB!A:G,7,0),"")</f>
        <v/>
      </c>
      <c r="K138" s="125"/>
      <c r="L138" s="121" t="str">
        <f>IFERROR(VLOOKUP(D138,DB!A:I,9,0),"")</f>
        <v/>
      </c>
    </row>
    <row r="139" spans="1:12" ht="15" customHeight="1">
      <c r="A139" s="126"/>
      <c r="B139" s="126" t="str">
        <f>IFERROR(VLOOKUP(D139,DB!A:K,11,0),"")</f>
        <v/>
      </c>
      <c r="C139" s="127"/>
      <c r="D139" s="128"/>
      <c r="E139" s="129"/>
      <c r="F139" s="130"/>
      <c r="G139" s="131">
        <f ca="1">IFERROR(NOW()-F139,"")</f>
        <v>45961.404902430557</v>
      </c>
      <c r="H139" s="130"/>
      <c r="I139" s="126" t="str">
        <f>IFERROR(VLOOKUP(D139,DB!A:F,6,0),"")</f>
        <v/>
      </c>
      <c r="J139" s="126" t="str">
        <f>IFERROR(VLOOKUP(D139,DB!A:G,7,0),"")</f>
        <v/>
      </c>
      <c r="K139" s="132"/>
      <c r="L139" s="128" t="str">
        <f>IFERROR(VLOOKUP(D139,DB!A:I,9,0),"")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69.572842013883928</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39100</v>
      </c>
      <c r="F3" s="38">
        <v>45926.188877314817</v>
      </c>
      <c r="G3" s="144">
        <f t="shared" ref="G3" ca="1" si="0">IFERROR(NOW()-F3,"")</f>
        <v>35.216025115740194</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39100</v>
      </c>
      <c r="F4" s="153">
        <v>45948.661111111112</v>
      </c>
      <c r="G4" s="154">
        <f ca="1">IFERROR(NOW()-F4,"")</f>
        <v>12.743791319444426</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45961.404902430557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45961.404902430557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45961.404902430557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45961.404902430557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45961.404902430557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45961.404902430557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45961.404902430557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45961.404902430557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45961.404902430557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45961.404902430557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45961.404902430557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45961.404902430557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45961.404902430557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45961.404902430557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45961.404902430557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45961.404902430557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45961.404902430557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45961.404902430557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45961.404902430557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45961.404902430557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45961.404902430557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45961.404902430557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45961.404902430557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45961.404902430557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45961.404902430557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45961.404902430557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45961.404902430557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45961.404902430557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45961.404902430557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45961.404902430557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45961.404902430557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45961.404902430557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45961.404902430557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45961.404902430557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45961.404902430557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45961.404902430557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45961.404902430557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45961.404902430557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45961.404902430557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45961.404902430557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45961.404902430557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45961.404902430557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45961.404902430557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45961.404902430557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45961.404902430557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45961.404902430557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45961.404902430557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45961.404902430557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45961.404902430557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45961.404902430557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45961.404902430557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45961.404902430557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45961.404902430557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45961.404902430557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45961.404902430557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45961.404902430557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45961.404902430557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45961.404902430557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45961.404902430557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45961.404902430557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45961.404902430557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45961.404902430557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45961.404902430557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45961.404902430557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45961.404902430557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45961.404902430557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45961.404902430557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45961.404902430557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45961.404902430557</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45961.404902430557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45961.404902430557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45961.404902430557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45961.404902430557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45961.404902430557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45961.404902430557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45961.404902430557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45961.404902430557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45961.404902430557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45961.404902430557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45961.404902430557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45961.404902430557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45961.404902430557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45961.404902430557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45961.404902430557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45961.404902430557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45961.404902430557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45961.404902430557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45961.404902430557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45961.404902430557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45961.404902430557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45961.404902430557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45961.404902430557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45961.404902430557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45961.404902430557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45961.404902430557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45961.404902430557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45961.404902430557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45961.404902430557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45961.404902430557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45961.404902430557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45961.404902430557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45961.404902430557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45961.404902430557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45961.404902430557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45961.404902430557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45961.404902430557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45961.404902430557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45961.404902430557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45961.404902430557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45961.404902430557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45961.404902430557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45961.404902430557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45961.404902430557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45961.404902430557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45961.404902430557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45961.404902430557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45961.404902430557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45961.404902430557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45961.404902430557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45961.404902430557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45961.404902430557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45961.404902430557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45961.404902430557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45961.404902430557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45961.404902430557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45961.404902430557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45961.404902430557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45961.404902430557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45961.404902430557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45961.404902430557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45961.404902430557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45961.404902430557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45961.404902430557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45961.404902430557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45961.404902430557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45961.404902430557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45961.404902430557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45961.404902430557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45961.404902430557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45961.404902430557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45961.404902430557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45961.404902430557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45961.404902430557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45961.404902430557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45961.404902430557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45961.404902430557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45961.404902430557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45961.404902430557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45961.404902430557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45961.404902430557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45961.404902430557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45961.404902430557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45961.404902430557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45961.404902430557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45961.404902430557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45961.404902430557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45961.404902430557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45961.404902430557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45961.404902430557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45961.404902430557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45961.404902430557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45961.404902430557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45961.404902430557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45961.404902430557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45961.404902430557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45961.404902430557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45961.404902430557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45961.404902430557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45961.404902430557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45961.404902430557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45961.404902430557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45961.404902430557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45961.404902430557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45961.404902430557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45961.404902430557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45961.404902430557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45961.404902430557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45961.404902430557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45961.404902430557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45961.404902430557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45961.404902430557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45961.404902430557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45961.404902430557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45961.404902430557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45961.404902430557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45961.404902430557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45961.404902430557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45961.404902430557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45961.404902430557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45961.404902430557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45961.404902430557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45961.404902430557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45961.404902430557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45961.404902430557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45961.404902430557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45961.404902430557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45961.404902430557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45961.404902430557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45961.404902430557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45961.404902430557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45961.404902430557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45961.404902430557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45961.404902430557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45961.404902430557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45961.404902430557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45961.404902430557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45961.404902430557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45961.404902430557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45961.404902430557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45961.404902430557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45961.404902430557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45961.404902430557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45961.404902430557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45961.404902430557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45961.404902430557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45961.404902430557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45961.404902430557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45961.404902430557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45961.404902430557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45961.404902430557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45961.404902430557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45961.404902430557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45961.404902430557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45961.404902430557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45961.404902430557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45961.404902430557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45961.404902430557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45961.404902430557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45961.404902430557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45961.404902430557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45961.404902430557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45961.404902430557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45961.404902430557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45961.404902430557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45961.404902430557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45961.404902430557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45961.404902430557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45961.404902430557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45961.404902430557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45961.404902430557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45961.404902430557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45961.404902430557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45961.404902430557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45961.404902430557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45961.404902430557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45961.404902430557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45961.404902430557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45961.404902430557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45961.404902430557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45961.404902430557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45961.404902430557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45961.404902430557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45961.404902430557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45961.404902430557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45961.404902430557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45961.404902430557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45961.404902430557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45961.404902430557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45961.404902430557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45961.404902430557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45961.404902430557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45961.404902430557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45961.404902430557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45961.404902430557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45961.404902430557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45961.404902430557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45961.404902430557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45961.404902430557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45961.404902430557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45961.404902430557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45961.404902430557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45961.404902430557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45961.404902430557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45961.404902430557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45961.404902430557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45961.404902430557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45961.404902430557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45961.404902430557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45961.404902430557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45961.404902430557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45961.404902430557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45961.404902430557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45961.404902430557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45961.404902430557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45961.404902430557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45961.404902430557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45961.404902430557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45961.404902430557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45961.404902430557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45961.404902430557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45961.404902430557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45961.404902430557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45961.404902430557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45961.404902430557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45961.404902430557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45961.404902430557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45961.404902430557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45961.404902430557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45961.404902430557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45961.404902430557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45961.404902430557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45961.404902430557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45961.404902430557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45961.404902430557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45961.404902430557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45961.404902430557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45961.404902430557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45961.404902430557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45961.404902430557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45961.404902430557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45961.404902430557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45961.404902430557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45961.404902430557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45961.404902430557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45961.404902430557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45961.404902430557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45961.404902430557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45961.404902430557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45961.404902430557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45961.404902430557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45961.404902430557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45961.404902430557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45961.404902430557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45961.404902430557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45961.404902430557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45961.404902430557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45961.404902430557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45961.404902430557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45961.404902430557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45961.404902430557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45961.404902430557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45961.404902430557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45961.404902430557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45961.404902430557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45961.404902430557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45961.404902430557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45961.404902430557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45961.404902430557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45961.404902430557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45961.404902430557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45961.404902430557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45961.404902430557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45961.404902430557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45961.404902430557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45961.404902430557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45961.404902430557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45961.404902430557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45961.404902430557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45961.404902430557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45961.404902430557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45961.404902430557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45961.404902430557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45961.404902430557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45961.404902430557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45961.404902430557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45961.404902430557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45961.404902430557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45961.404902430557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45961.404902430557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45961.404902430557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45961.404902430557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45961.404902430557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45961.404902430557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45961.404902430557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45961.404902430557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45961.404902430557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45961.404902430557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45961.404902430557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45961.404902430557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45961.404902430557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45961.404902430557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45961.404902430557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45961.404902430557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45961.404902430557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45961.404902430557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45961.404902430557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45961.404902430557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45961.404902430557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45961.404902430557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45961.404902430557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45961.404902430557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45961.404902430557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45961.404902430557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45961.404902430557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45961.404902430557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45961.404902430557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45961.404902430557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45961.404902430557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45961.404902430557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45961.404902430557</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7"/>
  <sheetViews>
    <sheetView tabSelected="1" workbookViewId="0">
      <selection activeCell="E2" sqref="E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2</v>
      </c>
      <c r="D2" s="103" t="s">
        <v>38687</v>
      </c>
      <c r="E2" s="106" t="s">
        <v>39021</v>
      </c>
      <c r="F2" s="107">
        <v>45961.435057870367</v>
      </c>
      <c r="G2" s="77">
        <f ca="1">IFERROR(NOW()-F2,"-")</f>
        <v>-3.0155671294778585E-2</v>
      </c>
      <c r="H2" s="107">
        <v>45961.421840277777</v>
      </c>
      <c r="I2" s="103" t="str">
        <f>IFERROR(VLOOKUP(D2,DB!A:F,6,0),"")</f>
        <v>SCECO</v>
      </c>
      <c r="J2" s="102" t="str">
        <f>IFERROR(VLOOKUP(D2,DB!A:G,7,0),"")</f>
        <v>No BB Shifted</v>
      </c>
      <c r="K2" s="108"/>
      <c r="L2" s="109" t="str">
        <f>IFERROR(VLOOKUP(D2,DB!A:I,9,0),"")</f>
        <v>Latis</v>
      </c>
    </row>
    <row r="3" spans="1:16383" ht="31.5" customHeight="1">
      <c r="A3" s="104"/>
      <c r="B3" s="103" t="str">
        <f>IFERROR(VLOOKUP(D3,DB!A:K,11,0),"")</f>
        <v/>
      </c>
      <c r="C3" s="105"/>
      <c r="D3" s="103"/>
      <c r="E3" s="106"/>
      <c r="F3" s="107"/>
      <c r="G3" s="77">
        <f ca="1">IFERROR(NOW()-F3,"-")</f>
        <v>45961.404902199072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45961.404902199072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45961.404902199072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45961.404902199072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45961.404902199072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45961.404902199072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45961.404902199072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45961.404902199072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45961.404902199072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45961.404902199072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45961.404902199072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45961.404902199072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45961.404902199072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45961.404902199072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45961.404902199072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45961.404902199072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45961.404902199072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45961.404902199072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45961.404902199072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45961.404902199072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45961.404902199072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45961.404902199072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45961.404902199072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45961.404902199072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45961.404902199072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45961.404902199072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45961.404902199072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45961.404902199072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45961.404902199072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45961.404902199072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45961.404902199072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45961.404902199072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45961.404902199072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45961.404902199072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45961.404902199072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45961.404902199072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45961.404902199072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45961.404902199072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45961.404902199072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45961.404902199072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45961.404902199072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45961.404902199072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45961.404902199072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45961.404902199072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45961.404902199072</v>
      </c>
      <c r="H47" s="107"/>
      <c r="I47" s="103" t="str">
        <f>IFERROR(VLOOKUP(D47,DB!A:F,6,0),"")</f>
        <v/>
      </c>
      <c r="J47" s="102" t="str">
        <f>IFERROR(VLOOKUP(D47,DB!A:G,7,0),"")</f>
        <v/>
      </c>
      <c r="K47" s="108"/>
      <c r="L47" s="109" t="str">
        <f>IFERROR(VLOOKUP(D47,DB!A:I,9,0),"")</f>
        <v/>
      </c>
    </row>
  </sheetData>
  <dataValidations count="2">
    <dataValidation allowBlank="1" showInputMessage="1" showErrorMessage="1" sqref="E1" xr:uid="{380493DB-286A-4683-AF55-C78F04945A49}"/>
    <dataValidation type="list" allowBlank="1" showInputMessage="1" showErrorMessage="1" sqref="E2:E4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2025-10-31T07:45:34Z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