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62" documentId="13_ncr:1_{F6CB121F-512D-4AA6-A0C1-0FB36C537598}" xr6:coauthVersionLast="47" xr6:coauthVersionMax="47" xr10:uidLastSave="{18674C83-F1DE-4B30-9DEA-E0E05EF27F48}"/>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<sst xmlns="http://schemas.openxmlformats.org/spreadsheetml/2006/main" count="179017" uniqueCount="39100">
  <si>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</si>
  <si>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</si>
  <si>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</si>
  <si>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</si>
  <si>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</si>
  <si>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</si>
  <si>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</si>
  <si>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</si>
  <si>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</si>
  <si>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</si>
  <si>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</si>
  <si>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</si>
  <si>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</si>
  <si>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</si>
  <si>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</si>
  <si>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</si>
  <si>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</si>
  <si>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</si>
  <si>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</si>
  <si>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</si>
  <si>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</si>
  <si>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</si>
  <si>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</si>
  <si>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</si>
  <si>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</si>
  <si>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</si>
  <si>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</si>
  <si>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</si>
  <si>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</si>
  <si>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</si>
  <si>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</si>
  <si>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</si>
  <si>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</si>
  <si>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</si>
  <si>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</si>
  <si>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</si>
  <si>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</si>
  <si>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</si>
  <si>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</si>
  <si>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</si>
  <si>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</si>
  <si>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</si>
  <si>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</si>
  <si>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</si>
  <si>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</si>
  <si>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</si>
  <si>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</si>
  <si>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</si>
  <si>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</si>
  <si>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</si>
  <si>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</si>
  <si>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</si>
  <si>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</si>
  <si>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</si>
  <si>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</si>
  <si>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</si>
  <si>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</si>
  <si>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</si>
  <si>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</si>
  <si>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</si>
  <si>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</si>
  <si>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</si>
  <si>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</si>
  <si>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</si>
  <si>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</si>
  <si>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</si>
  <si>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</si>
  <si>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</si>
  <si>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</si>
  <si>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</si>
  <si>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</si>
  <si>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</si>
  <si>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</si>
  <si>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</si>
  <si>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</si>
  <si>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</si>
  <si>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</si>
  <si>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</si>
  <si>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</si>
  <si>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</si>
  <si>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</si>
  <si>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</si>
  <si>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</si>
  <si>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</si>
  <si>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</si>
  <si>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</si>
  <si>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</si>
  <si>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</si>
  <si>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</si>
  <si>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</si>
  <si>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</si>
  <si>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</si>
  <si>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</si>
  <si>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</si>
  <si>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</si>
  <si>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</si>
  <si>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</si>
  <si>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</si>
  <si>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</si>
  <si>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</si>
  <si>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</si>
  <si>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</si>
  <si>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</si>
  <si>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</si>
  <si>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</si>
  <si>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</si>
  <si>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</si>
  <si>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</si>
  <si>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</si>
  <si>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</si>
  <si>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</si>
  <si>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</si>
  <si>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</si>
  <si>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</si>
  <si>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</si>
  <si>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</si>
  <si>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</si>
  <si>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</si>
  <si>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</si>
  <si>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</si>
  <si>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</si>
  <si>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</si>
  <si>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</si>
  <si>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</si>
  <si>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</si>
  <si>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</si>
  <si>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</si>
  <si>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</si>
  <si>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</si>
  <si>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</si>
  <si>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</si>
  <si>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</si>
  <si>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</si>
  <si>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</si>
  <si>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</si>
  <si>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</si>
  <si>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</si>
  <si>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</si>
  <si>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</si>
  <si>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</si>
  <si>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</si>
  <si>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</si>
  <si>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</si>
  <si>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</si>
  <si>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</si>
  <si>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</si>
  <si>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</si>
  <si>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</si>
  <si>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</si>
  <si>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</si>
  <si>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</si>
  <si>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</si>
  <si>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</si>
  <si>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</si>
  <si>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</si>
  <si>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</si>
  <si>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</si>
  <si>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</si>
  <si>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</si>
  <si>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</si>
  <si>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</si>
  <si>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</si>
  <si>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</si>
  <si>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</si>
  <si>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</si>
  <si>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</si>
  <si>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</si>
  <si>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</si>
  <si>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</si>
  <si>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</si>
  <si>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</si>
  <si>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</si>
  <si>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</si>
  <si>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</si>
  <si>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</si>
  <si>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</si>
  <si>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</si>
  <si>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</si>
  <si>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</si>
  <si>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</si>
  <si>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</si>
  <si>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</si>
  <si>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</si>
  <si>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</si>
  <si>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</si>
  <si>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</si>
  <si>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</si>
  <si>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</si>
  <si>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</si>
  <si>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</si>
  <si>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</si>
  <si>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</si>
  <si>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</si>
  <si>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</si>
  <si>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</si>
  <si>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</si>
  <si>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</si>
  <si>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</si>
  <si>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</si>
  <si>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</si>
  <si>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</si>
  <si>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</si>
  <si>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</si>
  <si>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</si>
  <si>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</si>
  <si>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</si>
  <si>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</si>
  <si>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</si>
  <si>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</si>
  <si>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</si>
  <si>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</si>
  <si>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</si>
  <si>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</si>
  <si>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</si>
  <si>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</si>
  <si>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</si>
  <si>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</si>
  <si>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</si>
  <si>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</si>
  <si>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</si>
  <si>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</si>
  <si>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</si>
  <si>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</si>
  <si>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</si>
  <si>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</si>
  <si>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</si>
  <si>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</si>
  <si>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</si>
  <si>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</si>
  <si>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</si>
  <si>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</si>
  <si>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</si>
  <si>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</si>
  <si>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</si>
  <si>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</si>
  <si>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</si>
  <si>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</si>
  <si>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</si>
  <si>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</si>
  <si>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</si>
  <si>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</si>
  <si>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</si>
  <si>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</si>
  <si>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</si>
  <si>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</si>
  <si>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</si>
  <si>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</si>
  <si>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</si>
  <si>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</si>
  <si>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</si>
  <si>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</si>
  <si>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</si>
  <si>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</si>
  <si>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</si>
  <si>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</si>
  <si>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</si>
  <si>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</si>
  <si>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</si>
  <si>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</si>
  <si>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</si>
  <si>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</si>
  <si>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</si>
  <si>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</si>
  <si>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</si>
  <si>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</si>
  <si>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</si>
  <si>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</si>
  <si>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</si>
  <si>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</si>
  <si>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</si>
  <si>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</si>
  <si>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</si>
  <si>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</si>
  <si>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</si>
  <si>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</si>
  <si>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</si>
  <si>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</si>
  <si>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</si>
  <si>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</si>
  <si>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</si>
  <si>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</si>
  <si>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</si>
  <si>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</si>
  <si>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</si>
  <si>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</si>
  <si>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</si>
  <si>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</si>
  <si>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</si>
  <si>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</si>
  <si>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</si>
  <si>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</si>
  <si>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</si>
  <si>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</si>
  <si>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</si>
  <si>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</si>
  <si>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</si>
  <si>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</si>
  <si>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</si>
  <si>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</si>
  <si>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</si>
  <si>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</si>
  <si>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</si>
  <si>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</si>
  <si>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</si>
  <si>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</si>
  <si>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</si>
  <si>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</si>
  <si>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</si>
  <si>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</si>
  <si>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</si>
  <si>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</si>
  <si>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</si>
  <si>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</si>
  <si>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</si>
  <si>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</si>
  <si>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</si>
  <si>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</si>
  <si>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</si>
  <si>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</si>
  <si>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</si>
  <si>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</si>
  <si>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</si>
  <si>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</si>
  <si>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</si>
  <si>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</si>
  <si>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</si>
  <si>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</si>
  <si>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</si>
  <si>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</si>
  <si>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</si>
  <si>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</si>
  <si>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</si>
  <si>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</si>
  <si>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</si>
  <si>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</si>
  <si>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</si>
  <si>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</si>
  <si>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</si>
  <si>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</si>
  <si>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</si>
  <si>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</si>
  <si>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</si>
  <si>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</si>
  <si>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</si>
  <si>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</si>
  <si>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</si>
  <si>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</si>
  <si>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</si>
  <si>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</si>
  <si>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</si>
  <si>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</si>
  <si>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</si>
  <si>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</si>
  <si>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</si>
  <si>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</si>
  <si>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</si>
  <si>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</si>
  <si>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</si>
  <si>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</si>
  <si>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</si>
  <si>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</si>
  <si>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</si>
  <si>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</si>
  <si>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</si>
  <si>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</si>
  <si>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</si>
  <si>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</si>
  <si>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</si>
  <si>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</si>
  <si>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</si>
  <si>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</si>
  <si>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</si>
  <si>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</si>
  <si>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</si>
  <si>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</si>
  <si>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</si>
  <si>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</si>
  <si>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</si>
  <si>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</si>
  <si>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</si>
  <si>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</si>
  <si>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</si>
  <si>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</si>
  <si>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</si>
  <si>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</si>
  <si>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</si>
  <si>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</si>
  <si>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</si>
  <si>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</si>
  <si>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</si>
  <si>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</si>
  <si>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</si>
  <si>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</si>
  <si>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</si>
  <si>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</si>
  <si>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</si>
  <si>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</si>
  <si>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</si>
  <si>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</si>
  <si>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</si>
  <si>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</si>
  <si>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</si>
  <si>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</si>
  <si>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</si>
  <si>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</si>
  <si>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</si>
  <si>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</si>
  <si>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</si>
  <si>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</si>
  <si>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</si>
  <si>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</si>
  <si>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</si>
  <si>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</si>
  <si>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</si>
  <si>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</si>
  <si>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</si>
  <si>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</si>
  <si>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</si>
  <si>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</si>
  <si>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</si>
  <si>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</si>
  <si>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</si>
  <si>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</si>
  <si>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</si>
  <si>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</si>
  <si>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</si>
  <si>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</si>
  <si>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</si>
  <si>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</si>
  <si>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</si>
  <si>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</si>
  <si>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</si>
  <si>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</si>
  <si>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</si>
  <si>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</si>
  <si>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</si>
  <si>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</si>
  <si>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</si>
  <si>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</si>
  <si>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</si>
  <si>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</si>
  <si>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</si>
  <si>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</si>
  <si>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</si>
  <si>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</si>
  <si>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</si>
  <si>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</si>
  <si>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</si>
  <si>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</si>
  <si>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</si>
  <si>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</si>
  <si>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</si>
  <si>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</si>
  <si>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</si>
  <si>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</si>
  <si>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</si>
  <si>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</si>
  <si>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</si>
  <si>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</si>
  <si>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</si>
  <si>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</si>
  <si>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</si>
  <si>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</si>
  <si>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</si>
  <si>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</si>
  <si>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</si>
  <si>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</si>
  <si>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</si>
  <si>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</si>
  <si>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</si>
  <si>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</si>
  <si>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</si>
  <si>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</si>
  <si>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</si>
  <si>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</si>
  <si>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</si>
  <si>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</si>
  <si>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</si>
  <si>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</si>
  <si>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</si>
  <si>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</si>
  <si>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</si>
  <si>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</si>
  <si>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</si>
  <si>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</si>
  <si>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</si>
  <si>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</si>
  <si>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</si>
  <si>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</si>
  <si>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</si>
  <si>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</si>
  <si>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</si>
  <si>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</si>
  <si>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</si>
  <si>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</si>
  <si>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</si>
  <si>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</si>
  <si>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</si>
  <si>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</si>
  <si>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</si>
  <si>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</si>
  <si>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</si>
  <si>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</si>
  <si>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</si>
  <si>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</si>
  <si>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</si>
  <si>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</si>
  <si>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</si>
  <si>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</si>
  <si>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</si>
  <si>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</si>
  <si>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</si>
  <si>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</si>
  <si>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</si>
  <si>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</si>
  <si>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</si>
  <si>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</si>
  <si>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</si>
  <si>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</si>
  <si>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</si>
  <si>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</si>
  <si>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</si>
  <si>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</si>
  <si>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</si>
  <si>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</si>
  <si>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</si>
  <si>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</si>
  <si>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</si>
  <si>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</si>
  <si>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</si>
  <si>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</si>
  <si>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</si>
  <si>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</si>
  <si>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</si>
  <si>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</si>
  <si>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</si>
  <si>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</si>
  <si>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</si>
  <si>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</si>
  <si>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</si>
  <si>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</si>
  <si>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</si>
  <si>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</si>
  <si>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</si>
  <si>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</si>
  <si>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</si>
  <si>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</si>
  <si>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</si>
  <si>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</si>
  <si>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</si>
  <si>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</si>
  <si>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</si>
  <si>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</si>
  <si>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</si>
  <si>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</si>
  <si>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</si>
  <si>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</si>
  <si>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</si>
  <si>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</si>
  <si>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</si>
  <si>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</si>
  <si>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</si>
  <si>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</si>
  <si>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</si>
  <si>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</si>
  <si>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</si>
  <si>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</si>
  <si>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</si>
  <si>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</si>
  <si>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</si>
  <si>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</si>
  <si>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</si>
  <si>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</si>
  <si>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</si>
  <si>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</si>
  <si>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</si>
  <si>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</si>
  <si>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</si>
  <si>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</si>
  <si>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</si>
  <si>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</si>
  <si>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</si>
  <si>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</si>
  <si>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</si>
  <si>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</si>
  <si>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</si>
  <si>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</si>
  <si>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</si>
  <si>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</si>
  <si>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</si>
  <si>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</si>
  <si>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</si>
  <si>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</si>
  <si>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</si>
  <si>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</si>
  <si>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</si>
  <si>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</si>
  <si>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</si>
  <si>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</si>
  <si>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</si>
  <si>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</si>
  <si>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</si>
  <si>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</si>
  <si>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</si>
  <si>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</si>
  <si>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</si>
  <si>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</si>
  <si>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</si>
  <si>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</si>
  <si>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</si>
  <si>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</si>
  <si>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</si>
  <si>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</si>
  <si>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</si>
  <si>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</si>
  <si>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</si>
  <si>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</si>
  <si>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</si>
  <si>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</si>
  <si>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</si>
  <si>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</si>
  <si>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</si>
  <si>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</si>
  <si>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</si>
  <si>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</si>
  <si>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</si>
  <si>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</si>
  <si>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</si>
  <si>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</si>
  <si>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</si>
  <si>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</si>
  <si>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</si>
  <si>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</si>
  <si>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</si>
  <si>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</si>
  <si>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</si>
  <si>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</si>
  <si>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</si>
  <si>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</si>
  <si>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</si>
  <si>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</si>
  <si>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</si>
  <si>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</si>
  <si>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</si>
  <si>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</si>
  <si>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</si>
  <si>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</si>
  <si>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</si>
  <si>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</si>
  <si>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</si>
  <si>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</si>
  <si>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</si>
  <si>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</si>
  <si>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</si>
  <si>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</si>
  <si>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</si>
  <si>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</si>
  <si>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</si>
  <si>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</si>
  <si>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</si>
  <si>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</si>
  <si>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</si>
  <si>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</si>
  <si>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</si>
  <si>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</si>
  <si>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</si>
  <si>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</si>
  <si>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</si>
  <si>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</si>
  <si>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</si>
  <si>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</si>
  <si>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</si>
  <si>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</si>
  <si>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</si>
  <si>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</si>
  <si>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</si>
  <si>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</si>
  <si>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</si>
  <si>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</si>
  <si>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</si>
  <si>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</si>
  <si>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</si>
  <si>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</si>
  <si>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</si>
  <si>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</si>
  <si>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</si>
  <si>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</si>
  <si>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</si>
  <si>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</si>
  <si>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</si>
  <si>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</si>
  <si>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</si>
  <si>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</si>
  <si>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</si>
  <si>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</si>
  <si>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</si>
  <si>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</si>
  <si>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</si>
  <si>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</si>
  <si>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</si>
  <si>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</si>
  <si>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</si>
  <si>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</si>
  <si>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</si>
  <si>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</si>
  <si>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</si>
  <si>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</si>
  <si>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</si>
  <si>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</si>
  <si>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</si>
  <si>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</si>
  <si>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</si>
  <si>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</si>
  <si>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</si>
  <si>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</si>
  <si>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</si>
  <si>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</si>
  <si>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</si>
  <si>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</si>
  <si>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</si>
  <si>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</si>
  <si>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</si>
  <si>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</si>
  <si>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</si>
  <si>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</si>
  <si>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</si>
  <si>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</si>
  <si>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</si>
  <si>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</si>
  <si>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</si>
  <si>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</si>
  <si>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</si>
  <si>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</si>
  <si>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</si>
  <si>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</si>
  <si>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</si>
  <si>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</si>
  <si>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</si>
  <si>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</si>
  <si>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</si>
  <si>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</si>
  <si>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</si>
  <si>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</si>
  <si>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</si>
  <si>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</si>
  <si>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</si>
  <si>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</si>
  <si>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</si>
  <si>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</si>
  <si>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</si>
  <si>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</si>
  <si>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</si>
  <si>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</si>
  <si>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</si>
  <si>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</si>
  <si>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</si>
  <si>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</si>
  <si>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</si>
  <si>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</si>
  <si>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</si>
  <si>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</si>
  <si>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</si>
  <si>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</si>
  <si>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</si>
  <si>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</si>
  <si>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</si>
  <si>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</si>
  <si>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</si>
  <si>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</si>
  <si>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</si>
  <si>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</si>
  <si>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</si>
  <si>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</si>
  <si>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</si>
  <si>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</si>
  <si>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</si>
  <si>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</si>
  <si>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</si>
  <si>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</si>
  <si>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</si>
  <si>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</si>
  <si>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</si>
  <si>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</si>
  <si>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</si>
  <si>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</si>
  <si>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</si>
  <si>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</si>
  <si>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</si>
  <si>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</si>
  <si>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</si>
  <si>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</si>
  <si>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</si>
  <si>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</si>
  <si>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</si>
  <si>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</si>
  <si>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</si>
  <si>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</si>
  <si>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</si>
  <si>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</si>
  <si>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</si>
  <si>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</si>
  <si>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</si>
  <si>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</si>
  <si>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</si>
  <si>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</si>
  <si>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</si>
  <si>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</si>
  <si>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</si>
  <si>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</si>
  <si>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</si>
  <si>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</si>
  <si>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</si>
  <si>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</si>
  <si>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</si>
  <si>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</si>
  <si>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</si>
  <si>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</si>
  <si>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</si>
  <si>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</si>
  <si>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</si>
  <si>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</si>
  <si>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</si>
  <si>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</si>
  <si>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</si>
  <si>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</si>
  <si>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</si>
  <si>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</si>
  <si>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</si>
  <si>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</si>
  <si>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</si>
  <si>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</si>
  <si>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</si>
  <si>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</si>
  <si>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</si>
  <si>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</si>
  <si>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</si>
  <si>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</si>
  <si>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</si>
  <si>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</si>
  <si>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</si>
  <si>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</si>
  <si>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</si>
  <si>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</si>
  <si>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</si>
  <si>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</si>
  <si>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</si>
  <si>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</si>
  <si>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</si>
  <si>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</si>
  <si>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</si>
  <si>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</si>
  <si>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</si>
  <si>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</si>
  <si>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</si>
  <si>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</si>
  <si>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</si>
  <si>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</si>
  <si>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</si>
  <si>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</si>
  <si>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</si>
  <si>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</si>
  <si>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</si>
  <si>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</si>
  <si>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</si>
  <si>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</si>
  <si>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</si>
  <si>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</si>
  <si>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</si>
  <si>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</si>
  <si>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</si>
  <si>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</si>
  <si>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</si>
  <si>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</si>
  <si>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</si>
  <si>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</si>
  <si>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</si>
  <si>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</si>
  <si>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</si>
  <si>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</si>
  <si>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</si>
  <si>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</si>
  <si>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</si>
  <si>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</si>
  <si>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</si>
  <si>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</si>
  <si>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</si>
  <si>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</si>
  <si>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</si>
  <si>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</si>
  <si>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</si>
  <si>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</si>
  <si>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</si>
  <si>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</si>
  <si>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</si>
  <si>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</si>
  <si>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</si>
  <si>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</si>
  <si>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</si>
  <si>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</si>
  <si>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</si>
  <si>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</si>
  <si>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</si>
  <si>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</si>
  <si>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</si>
  <si>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</si>
  <si>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</si>
  <si>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</si>
  <si>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</si>
  <si>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</si>
  <si>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</si>
  <si>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</si>
  <si>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</si>
  <si>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</si>
  <si>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</si>
  <si>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</si>
  <si>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</si>
  <si>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</si>
  <si>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</si>
  <si>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</si>
  <si>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</si>
  <si>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</si>
  <si>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</si>
  <si>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</si>
  <si>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</si>
  <si>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</si>
  <si>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</si>
  <si>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</si>
  <si>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</si>
  <si>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</si>
  <si>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</si>
  <si>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</si>
  <si>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</si>
  <si>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</si>
  <si>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</si>
  <si>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</si>
  <si>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</si>
  <si>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</si>
  <si>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</si>
  <si>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</si>
  <si>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</si>
  <si>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</si>
  <si>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</si>
  <si>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</si>
  <si>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</si>
  <si>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</si>
  <si>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</si>
  <si>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</si>
  <si>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</si>
  <si>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</si>
  <si>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</si>
  <si>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</si>
  <si>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</si>
  <si>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</si>
  <si>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</si>
  <si>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</si>
  <si>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</si>
  <si>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</si>
  <si>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</si>
  <si>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</si>
  <si>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</si>
  <si>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</si>
  <si>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</si>
  <si>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</si>
  <si>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</si>
  <si>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</si>
  <si>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</si>
  <si>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</si>
  <si>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</si>
  <si>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</si>
  <si>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</si>
  <si>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</si>
  <si>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</si>
  <si>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</si>
  <si>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</si>
  <si>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</si>
  <si>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</si>
  <si>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</si>
  <si>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</si>
  <si>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</si>
  <si>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</si>
  <si>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</si>
  <si>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</si>
  <si>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</si>
  <si>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</si>
  <si>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</si>
  <si>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</si>
  <si>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</si>
  <si>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</si>
  <si>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</si>
  <si>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</si>
  <si>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</si>
  <si>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</si>
  <si>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</si>
  <si>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</si>
  <si>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</si>
  <si>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</si>
  <si>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</si>
  <si>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</si>
  <si>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</si>
  <si>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</si>
  <si>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</si>
  <si>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</si>
  <si>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</si>
  <si>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</si>
  <si>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</si>
  <si>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</si>
  <si>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</si>
  <si>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</si>
  <si>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</si>
  <si>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</si>
  <si>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</si>
  <si>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</si>
  <si>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</si>
  <si>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</si>
  <si>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</si>
  <si>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</si>
  <si>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</si>
  <si>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</si>
  <si>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</si>
  <si>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</si>
  <si>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</si>
  <si>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</si>
  <si>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</si>
  <si>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</si>
  <si>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</si>
  <si>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</si>
  <si>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</si>
  <si>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</si>
  <si>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</si>
  <si>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</si>
  <si>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</si>
  <si>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</si>
  <si>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</si>
  <si>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</si>
  <si>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</si>
  <si>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</si>
  <si>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</si>
  <si>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</si>
  <si>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</si>
  <si>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</si>
  <si>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</si>
  <si>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</si>
  <si>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</si>
  <si>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</si>
  <si>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</si>
  <si>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</si>
  <si>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</si>
  <si>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</si>
  <si>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</si>
  <si>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</si>
  <si>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</si>
  <si>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</si>
  <si>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</si>
  <si>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</si>
  <si>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</si>
  <si>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</si>
  <si>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</si>
  <si>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</si>
  <si>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</si>
  <si>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</si>
  <si>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</si>
  <si>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</si>
  <si>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</si>
  <si>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</si>
  <si>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</si>
  <si>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</si>
  <si>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</si>
  <si>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</si>
  <si>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</si>
  <si>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</si>
  <si>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</si>
  <si>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</si>
  <si>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</si>
  <si>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</si>
  <si>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</si>
  <si>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</si>
  <si>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</si>
  <si>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</si>
  <si>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</si>
  <si>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</si>
  <si>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</si>
  <si>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</si>
  <si>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</si>
  <si>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</si>
  <si>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</si>
  <si>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</si>
  <si>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</si>
  <si>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</si>
  <si>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</si>
  <si>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</si>
  <si>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</si>
  <si>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</si>
  <si>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</si>
  <si>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</si>
  <si>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</si>
  <si>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</si>
  <si>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</si>
  <si>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</si>
  <si>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</si>
  <si>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</si>
  <si>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</si>
  <si>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</si>
  <si>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</si>
  <si>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</si>
  <si>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</si>
  <si>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</si>
  <si>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</si>
  <si>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</si>
  <si>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</si>
  <si>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</si>
  <si>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</si>
  <si>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</si>
  <si>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</si>
  <si>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</si>
  <si>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</si>
  <si>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</si>
  <si>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</si>
  <si>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</si>
  <si>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</si>
  <si>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</si>
  <si>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</si>
  <si>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</si>
  <si>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</si>
  <si>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</si>
  <si>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</si>
  <si>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</si>
  <si>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</si>
  <si>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</si>
  <si>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</si>
  <si>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</si>
  <si>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</si>
  <si>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</si>
  <si>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</si>
  <si>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</si>
  <si>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</si>
  <si>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</si>
  <si>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</si>
  <si>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</si>
  <si>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</si>
  <si>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</si>
  <si>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</si>
  <si>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</si>
  <si>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</si>
  <si>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</si>
  <si>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</si>
  <si>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</si>
  <si>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</si>
  <si>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</si>
  <si>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</si>
  <si>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</si>
  <si>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</si>
  <si>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</si>
  <si>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</si>
  <si>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</si>
  <si>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</si>
  <si>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</si>
  <si>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</si>
  <si>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</si>
  <si>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</si>
  <si>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</si>
  <si>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</si>
  <si>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</si>
  <si>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</si>
  <si>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</si>
  <si>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</si>
  <si>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</si>
  <si>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</si>
  <si>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</si>
  <si>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</si>
  <si>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</si>
  <si>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</si>
  <si>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</si>
  <si>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</si>
  <si>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</si>
  <si>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</si>
  <si>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</si>
  <si>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</si>
  <si>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</si>
  <si>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</si>
  <si>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</si>
  <si>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</si>
  <si>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</si>
  <si>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</si>
  <si>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</si>
  <si>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</si>
  <si>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</si>
  <si>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</si>
  <si>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</si>
  <si>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</si>
  <si>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</si>
  <si>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</si>
  <si>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</si>
  <si>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</si>
  <si>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</si>
  <si>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</si>
  <si>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</si>
  <si>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</si>
  <si>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</si>
  <si>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</si>
  <si>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</si>
  <si>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</si>
  <si>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</si>
  <si>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</si>
  <si>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</si>
  <si>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</si>
  <si>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</si>
  <si>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</si>
  <si>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</si>
  <si>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</si>
  <si>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</si>
  <si>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</si>
  <si>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</si>
  <si>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</si>
  <si>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</si>
  <si>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</si>
  <si>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</si>
  <si>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</si>
  <si>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</si>
  <si>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</si>
  <si>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</si>
  <si>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</si>
  <si>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</si>
  <si>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</si>
  <si>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</si>
  <si>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</si>
  <si>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</si>
  <si>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</si>
  <si>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</si>
  <si>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</si>
  <si>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</si>
  <si>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</si>
  <si>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</si>
  <si>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</si>
  <si>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</si>
  <si>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</si>
  <si>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</si>
  <si>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</si>
  <si>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</si>
  <si>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</si>
  <si>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</si>
  <si>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</si>
  <si>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</si>
  <si>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</si>
  <si>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</si>
  <si>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</si>
  <si>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</si>
  <si>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</si>
  <si>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</si>
  <si>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</si>
  <si>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</si>
  <si>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</si>
  <si>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</si>
  <si>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</si>
  <si>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</si>
  <si>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</si>
  <si>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</si>
  <si>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</si>
  <si>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</si>
  <si>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</si>
  <si>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</si>
  <si>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</si>
  <si>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</si>
  <si>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</si>
  <si>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</si>
  <si>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</si>
  <si>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</si>
  <si>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</si>
  <si>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</si>
  <si>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</si>
  <si>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</si>
  <si>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</si>
  <si>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</si>
  <si>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</si>
  <si>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</si>
  <si>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</si>
  <si>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</si>
  <si>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</si>
  <si>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</si>
  <si>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</si>
  <si>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</si>
  <si>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</si>
  <si>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</si>
  <si>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</si>
  <si>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</si>
  <si>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</si>
  <si>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</si>
  <si>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</si>
  <si>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</si>
  <si>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</si>
  <si>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</si>
  <si>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</si>
  <si>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</si>
  <si>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</si>
  <si>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</si>
  <si>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</si>
  <si>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</si>
  <si>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</si>
  <si>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</si>
  <si>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</si>
  <si>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</si>
  <si>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</si>
  <si>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</si>
  <si>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</si>
  <si>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</si>
  <si>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</si>
  <si>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</si>
  <si>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</si>
  <si>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</si>
  <si>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</si>
  <si>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</si>
  <si>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</si>
  <si>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</si>
  <si>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</si>
  <si>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</si>
  <si>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</si>
  <si>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</si>
  <si>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</si>
  <si>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</si>
  <si>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</si>
  <si>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</si>
  <si>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</si>
  <si>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</si>
  <si>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</si>
  <si>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</si>
  <si>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</si>
  <si>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</si>
  <si>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</si>
  <si>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</si>
  <si>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</si>
  <si>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</si>
  <si>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</si>
  <si>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</si>
  <si>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</si>
  <si>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</si>
  <si>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</si>
  <si>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</si>
  <si>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</si>
  <si>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</si>
  <si>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</si>
  <si>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</si>
  <si>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</si>
  <si>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</si>
  <si>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</si>
  <si>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</si>
  <si>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</si>
  <si>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</si>
  <si>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</si>
  <si>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</si>
  <si>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</si>
  <si>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</si>
  <si>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</si>
  <si>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</si>
  <si>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</si>
  <si>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</si>
  <si>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</si>
  <si>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</si>
  <si>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</si>
  <si>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</si>
  <si>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</si>
  <si>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</si>
  <si>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</si>
  <si>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</si>
  <si>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</si>
  <si>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</si>
  <si>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</si>
  <si>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</si>
  <si>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</si>
  <si>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</si>
  <si>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</si>
  <si>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</si>
  <si>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</si>
  <si>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</si>
  <si>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</si>
  <si>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</si>
  <si>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</si>
  <si>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</si>
  <si>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</si>
  <si>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</si>
  <si>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</si>
  <si>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</si>
  <si>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</si>
  <si>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</si>
  <si>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</si>
  <si>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</si>
  <si>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</si>
  <si>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</si>
  <si>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</si>
  <si>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</si>
  <si>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</si>
  <si>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</si>
  <si>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</si>
  <si>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</si>
  <si>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</si>
  <si>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</si>
  <si>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</si>
  <si>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</si>
  <si>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</si>
  <si>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</si>
  <si>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</si>
  <si>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</si>
  <si>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</si>
  <si>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</si>
  <si>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</si>
  <si>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</si>
  <si>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</si>
  <si>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</si>
  <si>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</si>
  <si>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</si>
  <si>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</si>
  <si>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</si>
  <si>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</si>
  <si>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</si>
  <si>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</si>
  <si>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</si>
  <si>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</si>
  <si>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</si>
  <si>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</si>
  <si>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</si>
  <si>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</si>
  <si>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</si>
  <si>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</si>
  <si>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</si>
  <si>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</si>
  <si>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</si>
  <si>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</si>
  <si>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</si>
  <si>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</si>
  <si>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</si>
  <si>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</si>
  <si>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</si>
  <si>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</si>
  <si>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</si>
  <si>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</si>
  <si>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</si>
  <si>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</si>
  <si>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</si>
  <si>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</si>
  <si>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</si>
  <si>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</si>
  <si>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</si>
  <si>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</si>
  <si>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</si>
  <si>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</si>
  <si>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</si>
  <si>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</si>
  <si>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</si>
  <si>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</si>
  <si>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</si>
  <si>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</si>
  <si>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</si>
  <si>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</si>
  <si>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</si>
  <si>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</si>
  <si>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</si>
  <si>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</si>
  <si>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</si>
  <si>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</si>
  <si>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</si>
  <si>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</si>
  <si>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</si>
  <si>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</si>
  <si>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</si>
  <si>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</si>
  <si>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</si>
  <si>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</si>
  <si>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</si>
  <si>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</si>
  <si>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</si>
  <si>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</si>
  <si>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</si>
  <si>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</si>
  <si>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</si>
  <si>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</si>
  <si>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</si>
  <si>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</si>
  <si>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</si>
  <si>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</si>
  <si>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</si>
  <si>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</si>
  <si>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</si>
  <si>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</si>
  <si>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</si>
  <si>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</si>
  <si>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</si>
  <si>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</si>
  <si>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</si>
  <si>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</si>
  <si>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</si>
  <si>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</si>
  <si>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</si>
  <si>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</si>
  <si>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</si>
  <si>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</si>
  <si>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</si>
  <si>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</si>
  <si>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</si>
  <si>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</si>
  <si>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</si>
  <si>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</si>
  <si>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</si>
  <si>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</si>
  <si>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</si>
  <si>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</si>
  <si>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</si>
  <si>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</si>
  <si>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</si>
  <si>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</si>
  <si>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</si>
  <si>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</si>
  <si>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</si>
  <si>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</si>
  <si>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</si>
  <si>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</si>
  <si>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</si>
  <si>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</si>
  <si>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</si>
  <si>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</si>
  <si>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</si>
  <si>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</si>
  <si>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</si>
  <si>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</si>
  <si>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</si>
  <si>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</si>
  <si>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</si>
  <si>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</si>
  <si>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</si>
  <si>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</si>
  <si>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</si>
  <si>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</si>
  <si>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</si>
  <si>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</si>
  <si>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</si>
  <si>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</si>
  <si>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</si>
  <si>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</si>
  <si>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</si>
  <si>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</si>
  <si>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</si>
  <si>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</si>
  <si>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</si>
  <si>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</si>
  <si>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</si>
  <si>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</si>
  <si>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</si>
  <si>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</si>
  <si>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</si>
  <si>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</si>
  <si>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</si>
  <si>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</si>
  <si>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</si>
  <si>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</si>
  <si>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</si>
  <si>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</si>
  <si>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</si>
  <si>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</si>
  <si>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</si>
  <si>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</si>
  <si>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</si>
  <si>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</si>
  <si>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</si>
  <si>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</si>
  <si>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</si>
  <si>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</si>
  <si>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</si>
  <si>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</si>
  <si>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</si>
  <si>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</si>
  <si>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</si>
  <si>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</si>
  <si>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</si>
  <si>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</si>
  <si>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</si>
  <si>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</si>
  <si>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</si>
  <si>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</si>
  <si>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</si>
  <si>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</si>
  <si>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</si>
  <si>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</si>
  <si>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</si>
  <si>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</si>
  <si>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</si>
  <si>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</si>
  <si>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</si>
  <si>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</si>
  <si>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</si>
  <si>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</si>
  <si>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</si>
  <si>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</si>
  <si>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</si>
  <si>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</si>
  <si>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</si>
  <si>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</si>
  <si>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</si>
  <si>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</si>
  <si>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</si>
  <si>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</si>
  <si>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</si>
  <si>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</si>
  <si>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</si>
  <si>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</si>
  <si>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</si>
  <si>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</si>
  <si>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</si>
  <si>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</si>
  <si>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</si>
  <si>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</si>
  <si>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</si>
  <si>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</si>
  <si>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</si>
  <si>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</si>
  <si>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</si>
  <si>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</si>
  <si>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</si>
  <si>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</si>
  <si>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</si>
  <si>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</si>
  <si>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</si>
  <si>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</si>
  <si>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</si>
  <si>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</si>
  <si>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</si>
  <si>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</si>
  <si>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</si>
  <si>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</si>
  <si>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</si>
  <si>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</si>
  <si>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</si>
  <si>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</si>
  <si>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</si>
  <si>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</si>
  <si>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</si>
  <si>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</si>
  <si>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</si>
  <si>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</si>
  <si>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</si>
  <si>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</si>
  <si>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</si>
  <si>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</si>
  <si>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</si>
  <si>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</si>
  <si>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</si>
  <si>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</si>
  <si>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</si>
  <si>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</si>
  <si>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</si>
  <si>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</si>
  <si>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</si>
  <si>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</si>
  <si>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</si>
  <si>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</si>
  <si>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</si>
  <si>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</si>
  <si>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</si>
  <si>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</si>
  <si>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</si>
  <si>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</si>
  <si>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</si>
  <si>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</si>
  <si>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</si>
  <si>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</si>
  <si>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</si>
  <si>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</si>
  <si>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</si>
  <si>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</si>
  <si>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</si>
  <si>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</si>
  <si>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</si>
  <si>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</si>
  <si>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</si>
  <si>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</si>
  <si>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</si>
  <si>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</si>
  <si>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</si>
  <si>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</si>
  <si>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</si>
  <si>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</si>
  <si>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</si>
  <si>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</si>
  <si>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</si>
  <si>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</si>
  <si>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</si>
  <si>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</si>
  <si>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</si>
  <si>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</si>
  <si>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</si>
  <si>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</si>
  <si>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</si>
  <si>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</si>
  <si>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</si>
  <si>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</si>
  <si>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</si>
  <si>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</si>
  <si>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</si>
  <si>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</si>
  <si>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</si>
  <si>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</si>
  <si>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</si>
  <si>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</si>
  <si>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</si>
  <si>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</si>
  <si>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</si>
  <si>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</si>
  <si>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</si>
  <si>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</si>
  <si>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</si>
  <si>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</si>
  <si>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</si>
  <si>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</si>
  <si>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</si>
  <si>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</si>
  <si>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</si>
  <si>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</si>
  <si>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</si>
  <si>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</si>
  <si>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</si>
  <si>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</si>
  <si>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</si>
  <si>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</si>
  <si>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</si>
  <si>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</si>
  <si>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</si>
  <si>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</si>
  <si>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</si>
  <si>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</si>
  <si>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</si>
  <si>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</si>
  <si>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</si>
  <si>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</si>
  <si>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</si>
  <si>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</si>
  <si>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</si>
  <si>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</si>
  <si>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</si>
  <si>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</si>
  <si>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</si>
  <si>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</si>
  <si>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</si>
  <si>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</si>
  <si>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</si>
  <si>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</si>
  <si>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</si>
  <si>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</si>
  <si>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</si>
  <si>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</si>
  <si>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</si>
  <si>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</si>
  <si>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</si>
  <si>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</si>
  <si>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</si>
  <si>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</si>
  <si>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</si>
  <si>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</si>
  <si>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</si>
  <si>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</si>
  <si>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</si>
  <si>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</si>
  <si>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</si>
  <si>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</si>
  <si>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</si>
  <si>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</si>
  <si>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</si>
  <si>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</si>
  <si>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</si>
  <si>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</si>
  <si>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</si>
  <si>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</si>
  <si>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</si>
  <si>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</si>
  <si>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</si>
  <si>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</si>
  <si>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</si>
  <si>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</si>
  <si>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</si>
  <si>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</si>
  <si>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</si>
  <si>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</si>
  <si>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</si>
  <si>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</si>
  <si>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</si>
  <si>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</si>
  <si>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</si>
  <si>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</si>
  <si>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</si>
  <si>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</si>
  <si>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</si>
  <si>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</si>
  <si>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</si>
  <si>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</si>
  <si>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</si>
  <si>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</si>
  <si>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</si>
  <si>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</si>
  <si>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</si>
  <si>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</si>
  <si>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</si>
  <si>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</si>
  <si>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</si>
  <si>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</si>
  <si>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</si>
  <si>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</si>
  <si>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</si>
  <si>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</si>
  <si>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</si>
  <si>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</si>
  <si>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</si>
  <si>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</si>
  <si>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</si>
  <si>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</si>
  <si>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</si>
  <si>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</si>
  <si>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</si>
  <si>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</si>
  <si>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</si>
  <si>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</si>
  <si>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</si>
  <si>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</si>
  <si>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</si>
  <si>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</si>
  <si>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</si>
  <si>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</si>
  <si>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</si>
  <si>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</si>
  <si>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</si>
  <si>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</si>
  <si>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</si>
  <si>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</si>
  <si>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</si>
  <si>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</si>
  <si>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</si>
  <si>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</si>
  <si>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</si>
  <si>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</si>
  <si>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</si>
  <si>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</si>
  <si>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</si>
  <si>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</si>
  <si>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</si>
  <si>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</si>
  <si>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</si>
  <si>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</si>
  <si>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</si>
  <si>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</si>
  <si>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</si>
  <si>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</si>
  <si>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</si>
  <si>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</si>
  <si>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</si>
  <si>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</si>
  <si>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</si>
  <si>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</si>
  <si>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</si>
  <si>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</si>
  <si>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</si>
  <si>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</si>
  <si>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</si>
  <si>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</si>
  <si>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</si>
  <si>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</si>
  <si>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</si>
  <si>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</si>
  <si>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</si>
  <si>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</si>
  <si>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</si>
  <si>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</si>
  <si>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</si>
  <si>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</si>
  <si>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</si>
  <si>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</si>
  <si>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</si>
  <si>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</si>
  <si>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</si>
  <si>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</si>
  <si>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</si>
  <si>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</si>
  <si>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</si>
  <si>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</si>
  <si>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</si>
  <si>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</si>
  <si>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</si>
  <si>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</si>
  <si>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</si>
  <si>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</si>
  <si>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</si>
  <si>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</si>
  <si>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</si>
  <si>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</si>
  <si>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</si>
  <si>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</si>
  <si>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</si>
  <si>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</si>
  <si>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</si>
  <si>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</si>
  <si>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</si>
  <si>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</si>
  <si>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</si>
  <si>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</si>
  <si>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</si>
  <si>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</si>
  <si>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</si>
  <si>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</si>
  <si>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</si>
  <si>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</si>
  <si>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</si>
  <si>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</si>
  <si>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</si>
  <si>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</si>
  <si>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</si>
  <si>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</si>
  <si>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</si>
  <si>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</si>
  <si>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</si>
  <si>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</si>
  <si>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</si>
  <si>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</si>
  <si>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</si>
  <si>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</si>
  <si>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</si>
  <si>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</si>
  <si>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</si>
  <si>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</si>
  <si>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</si>
  <si>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</si>
  <si>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</si>
  <si>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</si>
  <si>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</si>
  <si>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</si>
  <si>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</si>
  <si>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</si>
  <si>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</si>
  <si>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</si>
  <si>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</si>
  <si>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</si>
  <si>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</si>
  <si>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</si>
  <si>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</si>
  <si>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</si>
  <si>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</si>
  <si>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</si>
  <si>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</si>
  <si>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</si>
  <si>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</si>
  <si>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</si>
  <si>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</si>
  <si>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</si>
  <si>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</si>
  <si>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</si>
  <si>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</si>
  <si>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</si>
  <si>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</si>
  <si>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</si>
  <si>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</si>
  <si>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</si>
  <si>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</si>
  <si>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</si>
  <si>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</si>
  <si>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</si>
  <si>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</si>
  <si>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</si>
  <si>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</si>
  <si>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</si>
  <si>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</si>
  <si>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</si>
  <si>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</si>
  <si>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</si>
  <si>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</si>
  <si>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</si>
  <si>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</si>
  <si>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</si>
  <si>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</si>
  <si>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</si>
  <si>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</si>
  <si>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</si>
  <si>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</si>
  <si>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</si>
  <si>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</si>
  <si>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</si>
  <si>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</si>
  <si>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</si>
  <si>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</si>
  <si>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</si>
  <si>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</si>
  <si>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</si>
  <si>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</si>
  <si>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</si>
  <si>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</si>
  <si>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</si>
  <si>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</si>
  <si>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</si>
  <si>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</si>
  <si>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</si>
  <si>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</si>
  <si>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</si>
  <si>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</si>
  <si>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</si>
  <si>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</si>
  <si>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</si>
  <si>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</si>
  <si>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</si>
  <si>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</si>
  <si>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</si>
  <si>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</si>
  <si>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</si>
  <si>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</si>
  <si>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</si>
  <si>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</si>
  <si>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</si>
  <si>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</si>
  <si>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</si>
  <si>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</si>
  <si>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</si>
  <si>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</si>
  <si>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</si>
  <si>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</si>
  <si>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</si>
  <si>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</si>
  <si>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</si>
  <si>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</si>
  <si>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</si>
  <si>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</si>
  <si>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</si>
  <si>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</si>
  <si>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</si>
  <si>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</si>
  <si>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</si>
  <si>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</si>
  <si>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</si>
  <si>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</si>
  <si>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</si>
  <si>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</si>
  <si>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</si>
  <si>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</si>
  <si>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</si>
  <si>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</si>
  <si>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</si>
  <si>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</si>
  <si>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</si>
  <si>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</si>
  <si>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</si>
  <si>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</si>
  <si>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</si>
  <si>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</si>
  <si>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</si>
  <si>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</si>
  <si>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</si>
  <si>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</si>
  <si>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</si>
  <si>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</si>
  <si>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</si>
  <si>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</si>
  <si>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</si>
  <si>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</si>
  <si>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</si>
  <si>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</si>
  <si>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</si>
  <si>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</si>
  <si>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</si>
  <si>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</si>
  <si>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</si>
  <si>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</si>
  <si>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</si>
  <si>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</si>
  <si>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</si>
  <si>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</si>
  <si>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</si>
  <si>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</si>
  <si>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</si>
  <si>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</si>
  <si>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</si>
  <si>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</si>
  <si>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</si>
  <si>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</si>
  <si>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</si>
  <si>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</si>
  <si>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</si>
  <si>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</si>
  <si>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</si>
  <si>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</si>
  <si>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</si>
  <si>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</si>
  <si>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</si>
  <si>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</si>
  <si>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</si>
  <si>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</si>
  <si>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</si>
  <si>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</si>
  <si>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</si>
  <si>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</si>
  <si>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</si>
  <si>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</si>
  <si>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</si>
  <si>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</si>
  <si>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</si>
  <si>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</si>
  <si>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</si>
  <si>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</si>
  <si>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</si>
  <si>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</si>
  <si>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</si>
  <si>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</si>
  <si>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</si>
  <si>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</si>
  <si>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</si>
  <si>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</si>
  <si>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</si>
  <si>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</si>
  <si>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</si>
  <si>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</si>
  <si>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</si>
  <si>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</si>
  <si>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</si>
  <si>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</si>
  <si>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</si>
  <si>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</si>
  <si>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</si>
  <si>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</si>
  <si>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</si>
  <si>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</si>
  <si>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</si>
  <si>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</si>
  <si>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</si>
  <si>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</si>
  <si>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</si>
  <si>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</si>
  <si>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</si>
  <si>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</si>
  <si>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</si>
  <si>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</si>
  <si>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</si>
  <si>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</si>
  <si>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</si>
  <si>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</si>
  <si>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</si>
  <si>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</si>
  <si>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</si>
  <si>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</si>
  <si>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</si>
  <si>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</si>
  <si>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</si>
  <si>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</si>
  <si>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</si>
  <si>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</si>
  <si>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</si>
  <si>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</si>
  <si>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</si>
  <si>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</si>
  <si>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</si>
  <si>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</si>
  <si>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</si>
  <si>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</si>
  <si>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</si>
  <si>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</si>
  <si>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</si>
  <si>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</si>
  <si>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</si>
  <si>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</si>
  <si>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</si>
  <si>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</si>
  <si>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</si>
  <si>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</si>
  <si>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</si>
  <si>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</si>
  <si>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</si>
  <si>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</si>
  <si>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</si>
  <si>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</si>
  <si>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</si>
  <si>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</si>
  <si>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</si>
  <si>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</si>
  <si>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</si>
  <si>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</si>
  <si>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</si>
  <si>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</si>
  <si>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</si>
  <si>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</si>
  <si>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</si>
  <si>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</si>
  <si>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</si>
  <si>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</si>
  <si>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</si>
  <si>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</si>
  <si>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</si>
  <si>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</si>
  <si>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</si>
  <si>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</si>
  <si>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</si>
  <si>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</si>
  <si>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</si>
  <si>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</si>
  <si>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</si>
  <si>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</si>
  <si>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</si>
  <si>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</si>
  <si>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</si>
  <si>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</si>
  <si>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</si>
  <si>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</si>
  <si>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</si>
  <si>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</si>
  <si>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</si>
  <si>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</si>
  <si>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</si>
  <si>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</si>
  <si>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</si>
  <si>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</si>
  <si>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</si>
  <si>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</si>
  <si>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</si>
  <si>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</si>
  <si>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</si>
  <si>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</si>
  <si>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</si>
  <si>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</si>
  <si>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</si>
  <si>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</si>
  <si>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</si>
  <si>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</si>
  <si>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</si>
  <si>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</si>
  <si>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</si>
  <si>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</si>
  <si>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</si>
  <si>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</si>
  <si>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</si>
  <si>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</si>
  <si>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</si>
  <si>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</si>
  <si>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</si>
  <si>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</si>
  <si>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</si>
  <si>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</si>
  <si>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</si>
  <si>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</si>
  <si>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</si>
  <si>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</si>
  <si>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</si>
  <si>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</si>
  <si>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</si>
  <si>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</si>
  <si>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</si>
  <si>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</si>
  <si>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</si>
  <si>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</si>
  <si>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</si>
  <si>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</si>
  <si>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</si>
  <si>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</si>
  <si>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</si>
  <si>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</si>
  <si>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</si>
  <si>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</si>
  <si>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</si>
  <si>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</si>
  <si>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</si>
  <si>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</si>
  <si>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</si>
  <si>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</si>
  <si>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</si>
  <si>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</si>
  <si>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</si>
  <si>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</si>
  <si>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</si>
  <si>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</si>
  <si>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</si>
  <si>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</si>
  <si>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</si>
  <si>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</si>
  <si>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</si>
  <si>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</si>
  <si>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</si>
  <si>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</si>
  <si>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</si>
  <si>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</si>
  <si>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</si>
  <si>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</si>
  <si>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</si>
  <si>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</si>
  <si>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</si>
  <si>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</si>
  <si>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</si>
  <si>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</si>
  <si>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</si>
  <si>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</si>
  <si>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</si>
  <si>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</si>
  <si>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</si>
  <si>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</si>
  <si>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</si>
  <si>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</si>
  <si>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</si>
  <si>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</si>
  <si>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</si>
  <si>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</si>
  <si>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</si>
  <si>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</si>
  <si>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</si>
  <si>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</si>
  <si>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</si>
  <si>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</si>
  <si>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</si>
  <si>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</si>
  <si>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</si>
  <si>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</si>
  <si>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</si>
  <si>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</si>
  <si>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</si>
  <si>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</si>
  <si>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</si>
  <si>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</si>
  <si>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</si>
  <si>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</si>
  <si>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</si>
  <si>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</si>
  <si>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</si>
  <si>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</si>
  <si>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</si>
  <si>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</si>
  <si>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</si>
  <si>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</si>
  <si>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</si>
  <si>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</si>
  <si>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</si>
  <si>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</si>
  <si>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</si>
  <si>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</si>
  <si>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</si>
  <si>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</si>
  <si>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</si>
  <si>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</si>
  <si>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</si>
  <si>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</si>
  <si>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</si>
  <si>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</si>
  <si>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</si>
  <si>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</si>
  <si>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</si>
  <si>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</si>
  <si>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</si>
  <si>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</si>
  <si>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</si>
  <si>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</si>
  <si>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</si>
  <si>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</si>
  <si>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</si>
  <si>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</si>
  <si>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</si>
  <si>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</si>
  <si>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</si>
  <si>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</si>
  <si>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</si>
  <si>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</si>
  <si>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</si>
  <si>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</si>
  <si>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</si>
  <si>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</si>
  <si>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</si>
  <si>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</si>
  <si>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</si>
  <si>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</si>
  <si>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</si>
  <si>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</si>
  <si>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</si>
  <si>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</si>
  <si>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</si>
  <si>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</si>
  <si>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</si>
  <si>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</si>
  <si>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</si>
  <si>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</si>
  <si>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</si>
  <si>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</si>
  <si>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</si>
  <si>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</si>
  <si>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</si>
  <si>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</si>
  <si>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</si>
  <si>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</si>
  <si>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</si>
  <si>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</si>
  <si>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</si>
  <si>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</si>
  <si>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</si>
  <si>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</si>
  <si>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</si>
  <si>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</si>
  <si>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</si>
  <si>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</si>
  <si>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</si>
  <si>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</si>
  <si>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</si>
  <si>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</si>
  <si>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</si>
  <si>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</si>
  <si>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</si>
  <si>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</si>
  <si>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</si>
  <si>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</si>
  <si>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</si>
  <si>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</si>
  <si>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</si>
  <si>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</si>
  <si>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</si>
  <si>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</si>
  <si>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</si>
  <si>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</si>
  <si>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</si>
  <si>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</si>
  <si>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</si>
  <si>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</si>
  <si>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</si>
  <si>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</si>
  <si>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</si>
  <si>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</si>
  <si>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</si>
  <si>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</si>
  <si>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</si>
  <si>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</si>
  <si>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</si>
  <si>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</si>
  <si>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</si>
  <si>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</si>
  <si>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</si>
  <si>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</si>
  <si>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</si>
  <si>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</si>
  <si>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</si>
  <si>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</si>
  <si>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</si>
  <si>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</si>
  <si>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</si>
  <si>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</si>
  <si>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</si>
  <si>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</si>
  <si>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</si>
  <si>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</si>
  <si>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</si>
  <si>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</si>
  <si>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</si>
  <si>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</si>
  <si>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</si>
  <si>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</si>
  <si>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</si>
  <si>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</si>
  <si>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</si>
  <si>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</si>
  <si>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</si>
  <si>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</si>
  <si>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</si>
  <si>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</si>
  <si>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</si>
  <si>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</si>
  <si>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</si>
  <si>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</si>
  <si>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</si>
  <si>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</si>
  <si>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</si>
  <si>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</si>
  <si>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</si>
  <si>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</si>
  <si>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</si>
  <si>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</si>
  <si>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</si>
  <si>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</si>
  <si>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</si>
  <si>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</si>
  <si>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</si>
  <si>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</si>
  <si>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</si>
  <si>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</si>
  <si>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</si>
  <si>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</si>
  <si>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</si>
  <si>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</si>
  <si>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</si>
  <si>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</si>
  <si>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</si>
  <si>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</si>
  <si>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</si>
  <si>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</si>
  <si>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</si>
  <si>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</si>
  <si>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</si>
  <si>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</si>
  <si>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</si>
  <si>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</si>
  <si>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</si>
  <si>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</si>
  <si>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</si>
  <si>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</si>
  <si>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</si>
  <si>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</si>
  <si>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</si>
  <si>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</si>
  <si>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</si>
  <si>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</si>
  <si>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</si>
  <si>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</si>
  <si>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</si>
  <si>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</si>
  <si>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</si>
  <si>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</si>
  <si>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</si>
  <si>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</si>
  <si>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</si>
  <si>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</si>
  <si>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</si>
  <si>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</si>
  <si>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</si>
  <si>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</si>
  <si>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</si>
  <si>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</si>
  <si>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</si>
  <si>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</si>
  <si>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</si>
  <si>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</si>
  <si>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</si>
  <si>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</si>
  <si>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</si>
  <si>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</si>
  <si>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</si>
  <si>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</si>
  <si>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</si>
  <si>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</si>
  <si>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</si>
  <si>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</si>
  <si>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</si>
  <si>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</si>
  <si>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</si>
  <si>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</si>
  <si>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</si>
  <si>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</si>
  <si>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</si>
  <si>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</si>
  <si>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</si>
  <si>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</si>
  <si>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</si>
  <si>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</si>
  <si>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</si>
  <si>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</si>
  <si>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</si>
  <si>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</si>
  <si>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</si>
  <si>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</si>
  <si>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</si>
  <si>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</si>
  <si>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</si>
  <si>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</si>
  <si>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</si>
  <si>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</si>
  <si>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</si>
  <si>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</si>
  <si>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</si>
  <si>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</si>
  <si>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</si>
  <si>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</si>
  <si>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</si>
  <si>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</si>
  <si>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</si>
  <si>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</si>
  <si>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</si>
  <si>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</si>
  <si>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</si>
  <si>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</si>
  <si>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</si>
  <si>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</si>
  <si>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</si>
  <si>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</si>
  <si>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</si>
  <si>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</si>
  <si>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</si>
  <si>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</si>
  <si>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</si>
  <si>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</si>
  <si>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</si>
  <si>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</si>
  <si>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</si>
  <si>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</si>
  <si>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</si>
  <si>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</si>
  <si>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</si>
  <si>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</si>
  <si>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</si>
  <si>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</si>
  <si>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</si>
  <si>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</si>
  <si>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</si>
  <si>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</si>
  <si>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</si>
  <si>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</si>
  <si>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</si>
  <si>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</si>
  <si>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</si>
  <si>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</si>
  <si>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</si>
  <si>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</si>
  <si>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</si>
  <si>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</si>
  <si>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</si>
  <si>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</si>
  <si>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</si>
  <si>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</si>
  <si>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</si>
  <si>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</si>
  <si>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</si>
  <si>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</si>
  <si>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</si>
  <si>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</si>
  <si>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</si>
  <si>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</si>
  <si>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</si>
  <si>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</si>
  <si>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</si>
  <si>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</si>
  <si>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</si>
  <si>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</si>
  <si>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</si>
  <si>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</si>
  <si>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</si>
  <si>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</si>
  <si>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</si>
  <si>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</si>
  <si>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</si>
  <si>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</si>
  <si>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</si>
  <si>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</si>
  <si>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</si>
  <si>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</si>
  <si>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</si>
  <si>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</si>
  <si>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</si>
  <si>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</si>
  <si>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</si>
  <si>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</si>
  <si>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</si>
  <si>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</si>
  <si>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</si>
  <si>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</si>
  <si>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</si>
  <si>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</si>
  <si>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</si>
  <si>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</si>
  <si>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</si>
  <si>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</si>
  <si>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</si>
  <si>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</si>
  <si>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</si>
  <si>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</si>
  <si>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</si>
  <si>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</si>
  <si>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</si>
  <si>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</si>
  <si>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</si>
  <si>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</si>
  <si>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</si>
  <si>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</si>
  <si>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</si>
  <si>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</si>
  <si>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</si>
  <si>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</si>
  <si>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</si>
  <si>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</si>
  <si>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</si>
  <si>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</si>
  <si>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</si>
  <si>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</si>
  <si>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</si>
  <si>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</si>
  <si>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</si>
  <si>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</si>
  <si>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</si>
  <si>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</si>
  <si>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</si>
  <si>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</si>
  <si>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</si>
  <si>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</si>
  <si>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</si>
  <si>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</si>
  <si>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</si>
  <si>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</si>
  <si>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</si>
  <si>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</si>
  <si>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</si>
  <si>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</si>
  <si>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</si>
  <si>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</si>
  <si>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</si>
  <si>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</si>
  <si>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</si>
  <si>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</si>
  <si>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</si>
  <si>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</si>
  <si>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</si>
  <si>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</si>
  <si>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</si>
  <si>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</si>
  <si>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</si>
  <si>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</si>
  <si>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</si>
  <si>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</si>
  <si>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</si>
  <si>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</si>
  <si>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</si>
  <si>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</si>
  <si>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</si>
  <si>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</si>
  <si>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</si>
  <si>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</si>
  <si>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</si>
  <si>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</si>
  <si>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</si>
  <si>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</si>
  <si>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</si>
  <si>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</si>
  <si>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</si>
  <si>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</si>
  <si>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</si>
  <si>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</si>
  <si>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</si>
  <si>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</si>
  <si>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</si>
  <si>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</si>
  <si>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</si>
  <si>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</si>
  <si>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</si>
  <si>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</si>
  <si>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</si>
  <si>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</si>
  <si>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</si>
  <si>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</si>
  <si>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</si>
  <si>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</si>
  <si>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</si>
  <si>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</si>
  <si>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</si>
  <si>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</si>
  <si>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</si>
  <si>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</si>
  <si>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</si>
  <si>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</si>
  <si>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</si>
  <si>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</si>
  <si>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</si>
  <si>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</si>
  <si>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</si>
  <si>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</si>
  <si>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</si>
  <si>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</si>
  <si>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</si>
  <si>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</si>
  <si>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</si>
  <si>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</si>
  <si>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</si>
  <si>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</si>
  <si>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</si>
  <si>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</si>
  <si>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</si>
  <si>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</si>
  <si>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</si>
  <si>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</si>
  <si>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</si>
  <si>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</si>
  <si>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</si>
  <si>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</si>
  <si>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</si>
  <si>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</si>
  <si>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</si>
  <si>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</si>
  <si>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</si>
  <si>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</si>
  <si>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</si>
  <si>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</si>
  <si>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</si>
  <si>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</si>
  <si>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</si>
  <si>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</si>
  <si>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</si>
  <si>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</si>
  <si>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</si>
  <si>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</si>
  <si>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</si>
  <si>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</si>
  <si>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</si>
  <si>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</si>
  <si>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</si>
  <si>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</si>
  <si>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</si>
  <si>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</si>
  <si>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</si>
  <si>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</si>
  <si>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</si>
  <si>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</si>
  <si>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</si>
  <si>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</si>
  <si>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</si>
  <si>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</si>
  <si>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</si>
  <si>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</si>
  <si>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</si>
  <si>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</si>
  <si>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</si>
  <si>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</si>
  <si>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</si>
  <si>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</si>
  <si>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</si>
  <si>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</si>
  <si>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</si>
  <si>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</si>
  <si>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</si>
  <si>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</si>
  <si>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</si>
  <si>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</si>
  <si>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</si>
  <si>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</si>
  <si>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</si>
  <si>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</si>
  <si>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</si>
  <si>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</si>
  <si>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</si>
  <si>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</si>
  <si>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</si>
  <si>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</si>
  <si>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</si>
  <si>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</si>
  <si>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</si>
  <si>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</si>
  <si>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</si>
  <si>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</si>
  <si>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</si>
  <si>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</si>
  <si>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</si>
  <si>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</si>
  <si>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</si>
  <si>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</si>
  <si>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</si>
  <si>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</si>
  <si>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</si>
  <si>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</si>
  <si>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</si>
  <si>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</si>
  <si>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</si>
  <si>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</si>
  <si>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</si>
  <si>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</si>
  <si>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</si>
  <si>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</si>
  <si>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</si>
  <si>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</si>
  <si>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</si>
  <si>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</si>
  <si>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</si>
  <si>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</si>
  <si>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</si>
  <si>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</si>
  <si>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</si>
  <si>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</si>
  <si>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</si>
  <si>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</si>
  <si>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</si>
  <si>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</si>
  <si>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</si>
  <si>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</si>
  <si>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</si>
  <si>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</si>
  <si>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</si>
  <si>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</si>
  <si>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</si>
  <si>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</si>
  <si>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</si>
  <si>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</si>
  <si>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</si>
  <si>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</si>
  <si>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</si>
  <si>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</si>
  <si>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</si>
  <si>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</si>
  <si>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</si>
  <si>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</si>
  <si>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</si>
  <si>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</si>
  <si>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</si>
  <si>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</si>
  <si>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</si>
  <si>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</si>
  <si>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</si>
  <si>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</si>
  <si>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</si>
  <si>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</si>
  <si>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</si>
  <si>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</si>
  <si>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</si>
  <si>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</si>
  <si>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</si>
  <si>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</si>
  <si>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</si>
  <si>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</si>
  <si>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</si>
  <si>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</si>
  <si>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</si>
  <si>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</si>
  <si>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</si>
  <si>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</si>
  <si>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</si>
  <si>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</si>
  <si>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</si>
  <si>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</si>
  <si>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</si>
  <si>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</si>
  <si>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</si>
  <si>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</si>
  <si>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</si>
  <si>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</si>
  <si>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</si>
  <si>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</si>
  <si>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</si>
  <si>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</si>
  <si>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</si>
  <si>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</si>
  <si>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</si>
  <si>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</si>
  <si>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</si>
  <si>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</si>
  <si>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</si>
  <si>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</si>
  <si>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</si>
  <si>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</si>
  <si>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</si>
  <si>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</si>
  <si>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</si>
  <si>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</si>
  <si>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</si>
  <si>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</si>
  <si>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</si>
  <si>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</si>
  <si>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</si>
  <si>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</si>
  <si>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</si>
  <si>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</si>
  <si>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</si>
  <si>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</si>
  <si>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</si>
  <si>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</si>
  <si>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</si>
  <si>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</si>
  <si>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</si>
  <si>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</si>
  <si>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</si>
  <si>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</si>
  <si>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</si>
  <si>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</si>
  <si>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</si>
  <si>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</si>
  <si>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</si>
  <si>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</si>
  <si>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</si>
  <si>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</si>
  <si>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</si>
  <si>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</si>
  <si>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</si>
  <si>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</si>
  <si>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</si>
  <si>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</si>
  <si>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</si>
  <si>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</si>
  <si>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</si>
  <si>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</si>
  <si>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</si>
  <si>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</si>
  <si>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</si>
  <si>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</si>
  <si>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</si>
  <si>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</si>
  <si>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</si>
  <si>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</si>
  <si>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</si>
  <si>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</si>
  <si>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</si>
  <si>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</si>
  <si>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</si>
  <si>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</si>
  <si>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</si>
  <si>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</si>
  <si>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</si>
  <si>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</si>
  <si>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</si>
  <si>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</si>
  <si>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</si>
  <si>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</si>
  <si>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</si>
  <si>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</si>
  <si>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</si>
  <si>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</si>
  <si>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</si>
  <si>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</si>
  <si>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</si>
  <si>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</si>
  <si>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</si>
  <si>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</si>
  <si>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</si>
  <si>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</si>
  <si>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</si>
  <si>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</si>
  <si>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</si>
  <si>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</si>
  <si>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</si>
  <si>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</si>
  <si>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</si>
  <si>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</si>
  <si>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</si>
  <si>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</si>
  <si>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</si>
  <si>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</si>
  <si>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</si>
  <si>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</si>
  <si>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</si>
  <si>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</si>
  <si>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</si>
  <si>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</si>
  <si>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</si>
  <si>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</si>
  <si>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</si>
  <si>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</si>
  <si>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</si>
  <si>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</si>
  <si>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</si>
  <si>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</si>
  <si>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</si>
  <si>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</si>
  <si>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</si>
  <si>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</si>
  <si>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</si>
  <si>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</si>
  <si>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</si>
  <si>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</si>
  <si>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</si>
  <si>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</si>
  <si>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</si>
  <si>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</si>
  <si>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</si>
  <si>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</si>
  <si>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</si>
  <si>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</si>
  <si>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</si>
  <si>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</si>
  <si>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</si>
  <si>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</si>
  <si>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</si>
  <si>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</si>
  <si>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</si>
  <si>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</si>
  <si>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</si>
  <si>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</si>
  <si>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</si>
  <si>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</si>
  <si>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</si>
  <si>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</si>
  <si>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</si>
  <si>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</si>
  <si>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</si>
  <si>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</si>
  <si>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</si>
  <si>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</si>
  <si>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</si>
  <si>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</si>
  <si>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</si>
  <si>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</si>
  <si>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</si>
  <si>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</si>
  <si>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</si>
  <si>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</si>
  <si>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</si>
  <si>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</si>
  <si>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</si>
  <si>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</si>
  <si>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</si>
  <si>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</si>
  <si>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</si>
  <si>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</si>
  <si>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</si>
  <si>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</si>
  <si>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</si>
  <si>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</si>
  <si>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</si>
  <si>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</si>
  <si>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</si>
  <si>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</si>
  <si>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</si>
  <si>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</si>
  <si>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</si>
  <si>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</si>
  <si>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</si>
  <si>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</si>
  <si>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</si>
  <si>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</si>
  <si>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</si>
  <si>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</si>
  <si>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</si>
  <si>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</si>
  <si>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</si>
  <si>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</si>
  <si>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</si>
  <si>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</si>
  <si>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</si>
  <si>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</si>
  <si>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</si>
  <si>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</si>
  <si>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</si>
  <si>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</si>
  <si>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</si>
  <si>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</si>
  <si>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</si>
  <si>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</si>
  <si>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</si>
  <si>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</si>
  <si>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</si>
  <si>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</si>
  <si>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</si>
  <si>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</si>
  <si>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</si>
  <si>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</si>
  <si>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</si>
  <si>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</si>
  <si>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</si>
  <si>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</si>
  <si>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</si>
  <si>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</si>
  <si>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</si>
  <si>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</si>
  <si>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</si>
  <si>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</si>
  <si>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</si>
  <si>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</si>
  <si>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</si>
  <si>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</si>
  <si>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</si>
  <si>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</si>
  <si>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</si>
  <si>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</si>
  <si>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</si>
  <si>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</si>
  <si>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</si>
  <si>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</si>
  <si>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</si>
  <si>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</si>
  <si>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</si>
  <si>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</si>
  <si>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</si>
  <si>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</si>
  <si>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</si>
  <si>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</si>
  <si>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</si>
  <si>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</si>
  <si>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</si>
  <si>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</si>
  <si>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</si>
  <si>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</si>
  <si>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</si>
  <si>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</si>
  <si>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</si>
  <si>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</si>
  <si>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</si>
  <si>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</si>
  <si>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</si>
  <si>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</si>
  <si>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</si>
  <si>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</si>
  <si>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</si>
  <si>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</si>
  <si>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</si>
  <si>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</si>
  <si>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</si>
  <si>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</si>
  <si>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</si>
  <si>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</si>
  <si>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</si>
  <si>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</si>
  <si>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</si>
  <si>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</si>
  <si>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</si>
  <si>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</si>
  <si>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</si>
  <si>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</si>
  <si>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</si>
  <si>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</si>
  <si>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</si>
  <si>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</si>
  <si>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</si>
  <si>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</si>
  <si>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</si>
  <si>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</si>
  <si>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</si>
  <si>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</si>
  <si>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</si>
  <si>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</si>
  <si>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</si>
  <si>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</si>
  <si>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</si>
  <si>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</si>
  <si>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</si>
  <si>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</si>
  <si>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</si>
  <si>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</si>
  <si>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</si>
  <si>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</si>
  <si>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</si>
  <si>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</si>
  <si>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</si>
  <si>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</si>
  <si>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</si>
  <si>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</si>
  <si>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</si>
  <si>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</si>
  <si>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</si>
  <si>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</si>
  <si>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</si>
  <si>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</si>
  <si>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</si>
  <si>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</si>
  <si>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</si>
  <si>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</si>
  <si>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</si>
  <si>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</si>
  <si>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</si>
  <si>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</si>
  <si>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</si>
  <si>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</si>
  <si>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</si>
  <si>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</si>
  <si>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</si>
  <si>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</si>
  <si>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</si>
  <si>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</si>
  <si>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</si>
  <si>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</si>
  <si>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</si>
  <si>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</si>
  <si>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</si>
  <si>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</si>
  <si>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</si>
  <si>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</si>
  <si>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</si>
  <si>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</si>
  <si>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</si>
  <si>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</si>
  <si>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</si>
  <si>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</si>
  <si>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</si>
  <si>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</si>
  <si>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</si>
  <si>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</si>
  <si>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</si>
  <si>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</si>
  <si>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</si>
  <si>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</si>
  <si>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</si>
  <si>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</si>
  <si>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</si>
  <si>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</si>
  <si>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</si>
  <si>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</si>
  <si>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</si>
  <si>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</si>
  <si>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</si>
  <si>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</si>
  <si>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</si>
  <si>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</si>
  <si>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</si>
  <si>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</si>
  <si>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</si>
  <si>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</si>
  <si>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</si>
  <si>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</si>
  <si>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</si>
  <si>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</si>
  <si>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</si>
  <si>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</si>
  <si>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</si>
  <si>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</si>
  <si>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</si>
  <si>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</si>
  <si>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</si>
  <si>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</si>
  <si>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</si>
  <si>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</si>
  <si>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</si>
  <si>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</si>
  <si>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</si>
  <si>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</si>
  <si>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</si>
  <si>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</si>
  <si>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</si>
  <si>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</si>
  <si>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</si>
  <si>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</si>
  <si>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</si>
  <si>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</si>
  <si>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</si>
  <si>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</si>
  <si>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</si>
  <si>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</si>
  <si>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</si>
  <si>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</si>
  <si>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</si>
  <si>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</si>
  <si>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</si>
  <si>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</si>
  <si>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</si>
  <si>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</si>
  <si>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</si>
  <si>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</si>
  <si>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</si>
  <si>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</si>
  <si>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</si>
  <si>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</si>
  <si>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</si>
  <si>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</si>
  <si>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</si>
  <si>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</si>
  <si>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</si>
  <si>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</si>
  <si>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</si>
  <si>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</si>
  <si>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</si>
  <si>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</si>
  <si>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</si>
  <si>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</si>
  <si>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</si>
  <si>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</si>
  <si>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</si>
  <si>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</si>
  <si>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</si>
  <si>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</si>
  <si>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</si>
  <si>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</si>
  <si>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</si>
  <si>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</si>
  <si>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</si>
  <si>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</si>
  <si>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</si>
  <si>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</si>
  <si>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</si>
  <si>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</si>
  <si>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</si>
  <si>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</si>
  <si>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</si>
  <si>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</si>
  <si>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</si>
  <si>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</si>
  <si>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</si>
  <si>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</si>
  <si>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</si>
  <si>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</si>
  <si>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</si>
  <si>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</si>
  <si>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</si>
  <si>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</si>
  <si>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</si>
  <si>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</si>
  <si>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</si>
  <si>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</si>
  <si>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</si>
  <si>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</si>
  <si>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</si>
  <si>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</si>
  <si>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</si>
  <si>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</si>
  <si>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</si>
  <si>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</si>
  <si>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</si>
  <si>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</si>
  <si>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</si>
  <si>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</si>
  <si>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</si>
  <si>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</si>
  <si>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</si>
  <si>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</si>
  <si>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</si>
  <si>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</si>
  <si>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</si>
  <si>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</si>
  <si>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</si>
  <si>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</si>
  <si>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</si>
  <si>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</si>
  <si>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</si>
  <si>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</si>
  <si>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</si>
  <si>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</si>
  <si>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</si>
  <si>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</si>
  <si>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</si>
  <si>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</si>
  <si>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</si>
  <si>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</si>
  <si>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</si>
  <si>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</si>
  <si>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</si>
  <si>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</si>
  <si>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</si>
  <si>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</si>
  <si>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</si>
  <si>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</si>
  <si>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</si>
  <si>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</si>
  <si>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</si>
  <si>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</si>
  <si>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</si>
  <si>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</si>
  <si>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</si>
  <si>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</si>
  <si>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</si>
  <si>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</si>
  <si>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</si>
  <si>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</si>
  <si>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</si>
  <si>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</si>
  <si>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</si>
  <si>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</si>
  <si>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</si>
  <si>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</si>
  <si>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</si>
  <si>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</si>
  <si>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</si>
  <si>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</si>
  <si>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</si>
  <si>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</si>
  <si>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</si>
  <si>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</si>
  <si>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</si>
  <si>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</si>
  <si>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</si>
  <si>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</si>
  <si>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</si>
  <si>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</si>
  <si>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</si>
  <si>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</si>
  <si>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</si>
  <si>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</si>
  <si>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</si>
  <si>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</si>
  <si>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</si>
  <si>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</si>
  <si>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</si>
  <si>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</si>
  <si>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</si>
  <si>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</si>
  <si>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</si>
  <si>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</si>
  <si>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</si>
  <si>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</si>
  <si>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</si>
  <si>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</si>
  <si>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</si>
  <si>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</si>
  <si>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</si>
  <si>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</si>
  <si>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</si>
  <si>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</si>
  <si>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</si>
  <si>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</si>
  <si>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</si>
  <si>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</si>
  <si>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</si>
  <si>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</si>
  <si>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</si>
  <si>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</si>
  <si>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</si>
  <si>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</si>
  <si>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</si>
  <si>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</si>
  <si>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</si>
  <si>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</si>
  <si>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</si>
  <si>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</si>
  <si>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</si>
  <si>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</si>
  <si>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</si>
  <si>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</si>
  <si>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</si>
  <si>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</si>
  <si>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</si>
  <si>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</si>
  <si>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</si>
  <si>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</si>
  <si>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</si>
  <si>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</si>
  <si>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</si>
  <si>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</si>
  <si>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</si>
  <si>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</si>
  <si>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</si>
  <si>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</si>
  <si>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</si>
  <si>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</si>
  <si>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</si>
  <si>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</si>
  <si>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</si>
  <si>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</si>
  <si>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</si>
  <si>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</si>
  <si>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</si>
  <si>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</si>
  <si>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</si>
  <si>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</si>
  <si>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</si>
  <si>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</si>
  <si>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</si>
  <si>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</si>
  <si>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</si>
  <si>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</si>
  <si>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</si>
  <si>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</si>
  <si>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</si>
  <si>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</si>
  <si>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</si>
  <si>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</si>
  <si>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</si>
  <si>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</si>
  <si>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</si>
  <si>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</si>
  <si>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</si>
  <si>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</si>
  <si>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</si>
  <si>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</si>
  <si>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</si>
  <si>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</si>
  <si>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</si>
  <si>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</si>
  <si>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</si>
  <si>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</si>
  <si>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</si>
  <si>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</si>
  <si>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</si>
  <si>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</si>
  <si>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</si>
  <si>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</si>
  <si>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</si>
  <si>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</si>
  <si>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</si>
  <si>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</si>
  <si>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</si>
  <si>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</si>
  <si>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</si>
  <si>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</si>
  <si>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</si>
  <si>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</si>
  <si>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</si>
  <si>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</si>
  <si>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</si>
  <si>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</si>
  <si>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</si>
  <si>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</si>
  <si>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</si>
  <si>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</si>
  <si>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</si>
  <si>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</si>
  <si>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</si>
  <si>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</si>
  <si>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</si>
  <si>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</si>
  <si>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</si>
  <si>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</si>
  <si>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</si>
  <si>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</si>
  <si>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</si>
  <si>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</si>
  <si>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</si>
  <si>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</si>
  <si>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</si>
  <si>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</si>
  <si>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</si>
  <si>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</si>
  <si>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</si>
  <si>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</si>
  <si>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</si>
  <si>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</si>
  <si>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</si>
  <si>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</si>
  <si>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</si>
  <si>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</si>
  <si>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</si>
  <si>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</si>
  <si>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</si>
  <si>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</si>
  <si>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</si>
  <si>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</si>
  <si>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</si>
  <si>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</si>
  <si>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</si>
  <si>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</si>
  <si>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</si>
  <si>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</si>
  <si>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</si>
  <si>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</si>
  <si>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</si>
  <si>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</si>
  <si>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</si>
  <si>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</si>
  <si>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</si>
  <si>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</si>
  <si>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</si>
  <si>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</si>
  <si>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</si>
  <si>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</si>
  <si>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</si>
  <si>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</si>
  <si>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</si>
  <si>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</si>
  <si>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</si>
  <si>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</si>
  <si>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</si>
  <si>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</si>
  <si>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</si>
  <si>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</si>
  <si>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</si>
  <si>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</si>
  <si>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</si>
  <si>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</si>
  <si>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</si>
  <si>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</si>
  <si>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</si>
  <si>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</si>
  <si>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</si>
  <si>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</si>
  <si>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</si>
  <si>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</si>
  <si>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</si>
  <si>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</si>
  <si>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</si>
  <si>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</si>
  <si>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</si>
  <si>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</si>
  <si>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</si>
  <si>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</si>
  <si>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</si>
  <si>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</si>
  <si>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</si>
  <si>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</si>
  <si>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</si>
  <si>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</si>
  <si>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</si>
  <si>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</si>
  <si>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</si>
  <si>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</si>
  <si>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</si>
  <si>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</si>
  <si>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</si>
  <si>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</si>
  <si>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</si>
  <si>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</si>
  <si>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</si>
  <si>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</si>
  <si>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</si>
  <si>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</si>
  <si>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</si>
  <si>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</si>
  <si>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</si>
  <si>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</si>
  <si>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</si>
  <si>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</si>
  <si>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</si>
  <si>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</si>
  <si>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</si>
  <si>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</si>
  <si>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</si>
  <si>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</si>
  <si>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</si>
  <si>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</si>
  <si>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</si>
  <si>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</si>
  <si>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</si>
  <si>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</si>
  <si>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</si>
  <si>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</si>
  <si>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</si>
  <si>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</si>
  <si>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</si>
  <si>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</si>
  <si>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</si>
  <si>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</si>
  <si>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</si>
  <si>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</si>
  <si>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</si>
  <si>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</si>
  <si>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</si>
  <si>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</si>
  <si>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</si>
  <si>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</si>
  <si>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</si>
  <si>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</si>
  <si>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</si>
  <si>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</si>
  <si>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</si>
  <si>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</si>
  <si>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</si>
  <si>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</si>
  <si>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</si>
  <si>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</si>
  <si>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</si>
  <si>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</si>
  <si>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</si>
  <si>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</si>
  <si>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</si>
  <si>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</si>
  <si>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</si>
  <si>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</si>
  <si>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</si>
  <si>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</si>
  <si>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</si>
  <si>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</si>
  <si>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</si>
  <si>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</si>
  <si>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</si>
  <si>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</si>
  <si>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</si>
  <si>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</si>
  <si>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</si>
  <si>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</si>
  <si>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</si>
  <si>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</si>
  <si>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</si>
  <si>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</si>
  <si>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</si>
  <si>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</si>
  <si>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</si>
  <si>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</si>
  <si>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</si>
  <si>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</si>
  <si>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</si>
  <si>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</si>
  <si>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</si>
  <si>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</si>
  <si>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</si>
  <si>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</si>
  <si>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</si>
  <si>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</si>
  <si>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</si>
  <si>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</si>
  <si>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</si>
  <si>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</si>
  <si>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</si>
  <si>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</si>
  <si>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</si>
  <si>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</si>
  <si>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</si>
  <si>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</si>
  <si>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</si>
  <si>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</si>
  <si>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</si>
  <si>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</si>
  <si>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</si>
  <si>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</si>
  <si>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</si>
  <si>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</si>
  <si>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</si>
  <si>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</si>
  <si>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</si>
  <si>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</si>
  <si>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</si>
  <si>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</si>
  <si>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</si>
  <si>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</si>
  <si>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</si>
  <si>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</si>
  <si>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</si>
  <si>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</si>
  <si>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</si>
  <si>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</si>
  <si>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</si>
  <si>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</si>
  <si>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</si>
  <si>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</si>
  <si>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</si>
  <si>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</si>
  <si>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</si>
  <si>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</si>
  <si>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</si>
  <si>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</si>
  <si>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</si>
  <si>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</si>
  <si>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</si>
  <si>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</si>
  <si>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</si>
  <si>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</si>
  <si>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</si>
  <si>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</si>
  <si>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</si>
  <si>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</si>
  <si>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</si>
  <si>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</si>
  <si>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</si>
  <si>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</si>
  <si>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</si>
  <si>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</si>
  <si>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</si>
  <si>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</si>
  <si>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</si>
  <si>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</si>
  <si>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</si>
  <si>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</si>
  <si>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</si>
  <si>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</si>
  <si>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</si>
  <si>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</si>
  <si>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</si>
  <si>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</si>
  <si>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</si>
  <si>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</si>
  <si>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</si>
  <si>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</si>
  <si>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</si>
  <si>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</si>
  <si>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</si>
  <si>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</si>
  <si>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</si>
  <si>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</si>
  <si>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</si>
  <si>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</si>
  <si>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</si>
  <si>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</si>
  <si>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</si>
  <si>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</si>
  <si>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</si>
  <si>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</si>
  <si>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</si>
  <si>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</si>
  <si>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</si>
  <si>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</si>
  <si>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</si>
  <si>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</si>
  <si>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</si>
  <si>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</si>
  <si>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</si>
  <si>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</si>
  <si>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</si>
  <si>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</si>
  <si>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</si>
  <si>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</si>
  <si>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</si>
  <si>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</si>
  <si>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</si>
  <si>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</si>
  <si>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</si>
  <si>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</si>
  <si>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</si>
  <si>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</si>
  <si>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</si>
  <si>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</si>
  <si>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</si>
  <si>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</si>
  <si>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</si>
  <si>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</si>
  <si>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</si>
  <si>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</si>
  <si>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</si>
  <si>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</si>
  <si>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</si>
  <si>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</si>
  <si>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</si>
  <si>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</si>
  <si>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</si>
  <si>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</si>
  <si>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</si>
  <si>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</si>
  <si>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</si>
  <si>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</si>
  <si>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</si>
  <si>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</si>
  <si>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</si>
  <si>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</si>
  <si>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</si>
  <si>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</si>
  <si>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</si>
  <si>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</si>
  <si>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</si>
  <si>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</si>
  <si>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</si>
  <si>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</si>
  <si>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</si>
  <si>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</si>
  <si>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</si>
  <si>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</si>
  <si>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</si>
  <si>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</si>
  <si>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</si>
  <si>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</si>
  <si>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</si>
  <si>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</si>
  <si>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</si>
  <si>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</si>
  <si>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</si>
  <si>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</si>
  <si>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</si>
  <si>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</si>
  <si>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</si>
  <si>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</si>
  <si>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</si>
  <si>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</si>
  <si>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</si>
  <si>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</si>
  <si>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</si>
  <si>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</si>
  <si>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</si>
  <si>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</si>
  <si>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</si>
  <si>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</si>
  <si>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</si>
  <si>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</si>
  <si>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</si>
  <si>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</si>
  <si>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</si>
  <si>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</si>
  <si>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</si>
  <si>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</si>
  <si>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</si>
  <si>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</si>
  <si>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</si>
  <si>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</si>
  <si>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</si>
  <si>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</si>
  <si>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</si>
  <si>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</si>
  <si>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</si>
  <si>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</si>
  <si>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</si>
  <si>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</si>
  <si>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</si>
  <si>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</si>
  <si>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</si>
  <si>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</si>
  <si>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</si>
  <si>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</si>
  <si>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</si>
  <si>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</si>
  <si>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</si>
  <si>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</si>
  <si>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</si>
  <si>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</si>
  <si>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</si>
  <si>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</si>
  <si>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</si>
  <si>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</si>
  <si>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</si>
  <si>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</si>
  <si>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</si>
  <si>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</si>
  <si>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</si>
  <si>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</si>
  <si>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</si>
  <si>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</si>
  <si>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</si>
  <si>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</si>
  <si>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</si>
  <si>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</si>
  <si>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</si>
  <si>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</si>
  <si>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</si>
  <si>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</si>
  <si>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</si>
  <si>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</si>
  <si>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</si>
  <si>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</si>
  <si>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</si>
  <si>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</si>
  <si>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</si>
  <si>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</si>
  <si>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</si>
  <si>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</si>
  <si>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</si>
  <si>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</si>
  <si>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</si>
  <si>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</si>
  <si>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</si>
  <si>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</si>
  <si>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</si>
  <si>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</si>
  <si>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</si>
  <si>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</si>
  <si>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</si>
  <si>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</si>
  <si>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</si>
  <si>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</si>
  <si>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</si>
  <si>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</si>
  <si>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</si>
  <si>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</si>
  <si>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</si>
  <si>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</si>
  <si>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</si>
  <si>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</si>
  <si>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</si>
  <si>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</si>
  <si>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</si>
  <si>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</si>
  <si>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</si>
  <si>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</si>
  <si>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</si>
  <si>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</si>
  <si>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</si>
  <si>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</si>
  <si>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</si>
  <si>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</si>
  <si>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</si>
  <si>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</si>
  <si>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</si>
  <si>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</si>
  <si>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</si>
  <si>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</si>
  <si>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</si>
  <si>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</si>
  <si>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</si>
  <si>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</si>
  <si>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</si>
  <si>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</si>
  <si>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</si>
  <si>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</si>
  <si>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</si>
  <si>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</si>
  <si>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</si>
  <si>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</si>
  <si>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</si>
  <si>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</si>
  <si>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</si>
  <si>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</si>
  <si>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</si>
  <si>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</si>
  <si>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</si>
  <si>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</si>
  <si>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</si>
  <si>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</si>
  <si>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</si>
  <si>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</si>
  <si>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</si>
  <si>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</si>
  <si>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</si>
  <si>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</si>
  <si>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</si>
  <si>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</si>
  <si>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</si>
  <si>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</si>
  <si>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</si>
  <si>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</si>
  <si>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</si>
  <si>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</si>
  <si>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</si>
  <si>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</si>
  <si>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</si>
  <si>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</si>
  <si>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</si>
  <si>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</si>
  <si>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</si>
  <si>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</si>
  <si>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</si>
  <si>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</si>
  <si>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</si>
  <si>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</si>
  <si>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</si>
  <si>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</si>
  <si>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</si>
  <si>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</si>
  <si>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</si>
  <si>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</si>
  <si>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</si>
  <si>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</si>
  <si>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</si>
  <si>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</si>
  <si>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</si>
  <si>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</si>
  <si>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</si>
  <si>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</si>
  <si>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</si>
  <si>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</si>
  <si>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</si>
  <si>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</si>
  <si>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</si>
  <si>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</si>
  <si>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</si>
  <si>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</si>
  <si>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</si>
  <si>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</si>
  <si>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</si>
  <si>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</si>
  <si>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</si>
  <si>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</si>
  <si>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</si>
  <si>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</si>
  <si>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</si>
  <si>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</si>
  <si>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</si>
  <si>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</si>
  <si>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</si>
  <si>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</si>
  <si>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</si>
  <si>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</si>
  <si>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</si>
  <si>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</si>
  <si>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</si>
  <si>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</si>
  <si>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</si>
  <si>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</si>
  <si>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</si>
  <si>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</si>
  <si>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</si>
  <si>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</si>
  <si>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</si>
  <si>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</si>
  <si>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</si>
  <si>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</si>
  <si>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</si>
  <si>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</si>
  <si>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</si>
  <si>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</si>
  <si>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</si>
  <si>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</si>
  <si>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</si>
  <si>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</si>
  <si>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</si>
  <si>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</si>
  <si>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</si>
  <si>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</si>
  <si>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</si>
  <si>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</si>
  <si>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</si>
  <si>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</si>
  <si>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</si>
  <si>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</si>
  <si>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</si>
  <si>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</si>
  <si>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</si>
  <si>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</si>
  <si>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</si>
  <si>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</si>
  <si>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</si>
  <si>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</si>
  <si>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</si>
  <si>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</si>
  <si>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</si>
  <si>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</si>
  <si>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</si>
  <si>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</si>
  <si>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</si>
  <si>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</si>
  <si>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</si>
  <si>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</si>
  <si>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</si>
  <si>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</si>
  <si>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</si>
  <si>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</si>
  <si>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</si>
  <si>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</si>
  <si>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</si>
  <si>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</si>
  <si>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</si>
  <si>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</si>
  <si>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</si>
  <si>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</si>
  <si>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</si>
  <si>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</si>
  <si>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</si>
  <si>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</si>
  <si>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</si>
  <si>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</si>
  <si>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</si>
  <si>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</si>
  <si>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</si>
  <si>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</si>
  <si>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</si>
  <si>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</si>
  <si>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</si>
  <si>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</si>
  <si>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</si>
  <si>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</si>
  <si>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</si>
  <si>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</si>
  <si>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</si>
  <si>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</si>
  <si>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</si>
  <si>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</si>
  <si>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</si>
  <si>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</si>
  <si>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</si>
  <si>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</si>
  <si>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</si>
  <si>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</si>
  <si>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</si>
  <si>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</si>
  <si>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</si>
  <si>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</si>
  <si>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</si>
  <si>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</si>
  <si>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</si>
  <si>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</si>
  <si>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</si>
  <si>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</si>
  <si>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</si>
  <si>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</si>
  <si>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</si>
  <si>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</si>
  <si>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</si>
  <si>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</si>
  <si>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</si>
  <si>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</si>
  <si>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</si>
  <si>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</si>
  <si>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</si>
  <si>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</si>
  <si>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</si>
  <si>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</si>
  <si>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</si>
  <si>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</si>
  <si>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</si>
  <si>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</si>
  <si>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</si>
  <si>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</si>
  <si>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</si>
  <si>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</si>
  <si>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</si>
  <si>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</si>
  <si>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</si>
  <si>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</si>
  <si>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</si>
  <si>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</si>
  <si>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</si>
  <si>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</si>
  <si>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</si>
  <si>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</si>
  <si>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</si>
  <si>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</si>
  <si>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</si>
  <si>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</si>
  <si>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</si>
  <si>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</si>
  <si>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</si>
  <si>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</si>
  <si>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</si>
  <si>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</si>
  <si>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</si>
  <si>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</si>
  <si>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</si>
  <si>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</si>
  <si>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</si>
  <si>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</si>
  <si>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</si>
  <si>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</si>
  <si>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</si>
  <si>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</si>
  <si>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</si>
  <si>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</si>
  <si>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</si>
  <si>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</si>
  <si>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</si>
  <si>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</si>
  <si>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</si>
  <si>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</si>
  <si>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</si>
  <si>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</si>
  <si>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</si>
  <si>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</si>
  <si>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</si>
  <si>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</si>
  <si>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</si>
  <si>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</si>
  <si>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</si>
  <si>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</si>
  <si>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</si>
  <si>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</si>
  <si>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</si>
  <si>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</si>
  <si>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</si>
  <si>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</si>
  <si>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</si>
  <si>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</si>
  <si>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</si>
  <si>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</si>
  <si>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</si>
  <si>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</si>
  <si>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</si>
  <si>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</si>
  <si>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</si>
  <si>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</si>
  <si>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</si>
  <si>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</si>
  <si>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</si>
  <si>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</si>
  <si>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</si>
  <si>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</si>
  <si>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</si>
  <si>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</si>
  <si>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</si>
  <si>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</si>
  <si>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</si>
  <si>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</si>
  <si>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</si>
  <si>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</si>
  <si>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</si>
  <si>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</si>
  <si>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</si>
  <si>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</si>
  <si>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</si>
  <si>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</si>
  <si>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</si>
  <si>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</si>
  <si>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</si>
  <si>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</si>
  <si>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</si>
  <si>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</si>
  <si>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</si>
  <si>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</si>
  <si>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</si>
  <si>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</si>
  <si>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</si>
  <si>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</si>
  <si>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</si>
  <si>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</si>
  <si>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</si>
  <si>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</si>
  <si>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</si>
  <si>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</si>
  <si>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</si>
  <si>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</si>
  <si>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</si>
  <si>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</si>
  <si>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</si>
  <si>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</si>
  <si>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</si>
  <si>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</si>
  <si>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</si>
  <si>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</si>
  <si>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</si>
  <si>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</si>
  <si>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</si>
  <si>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</si>
  <si>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</si>
  <si>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</si>
  <si>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</si>
  <si>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</si>
  <si>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</si>
  <si>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</si>
  <si>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</si>
  <si>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</si>
  <si>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</si>
  <si>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</si>
  <si>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</si>
  <si>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</si>
  <si>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</si>
  <si>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</si>
  <si>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</si>
  <si>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</si>
  <si>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</si>
  <si>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</si>
  <si>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</si>
  <si>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</si>
  <si>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</si>
  <si>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</si>
  <si>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</si>
  <si>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</si>
  <si>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</si>
  <si>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</si>
  <si>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</si>
  <si>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</si>
  <si>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</si>
  <si>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</si>
  <si>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</si>
  <si>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</si>
  <si>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</si>
  <si>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</si>
  <si>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</si>
  <si>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</si>
  <si>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</si>
  <si>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</si>
  <si>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</si>
  <si>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</si>
  <si>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</si>
  <si>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</si>
  <si>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</si>
  <si>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</si>
  <si>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</si>
  <si>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</si>
  <si>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</si>
  <si>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</si>
  <si>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</si>
  <si>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</si>
  <si>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</si>
  <si>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</si>
  <si>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</si>
  <si>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</si>
  <si>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</si>
  <si>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</si>
  <si>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</si>
  <si>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</si>
  <si>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</si>
  <si>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</si>
  <si>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</si>
  <si>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</si>
  <si>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</si>
  <si>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</si>
  <si>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</si>
  <si>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</si>
  <si>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</si>
  <si>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</si>
  <si>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</si>
  <si>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</si>
  <si>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</si>
  <si>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</si>
  <si>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</si>
  <si>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</si>
  <si>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</si>
  <si>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</si>
  <si>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</si>
  <si>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</si>
  <si>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</si>
  <si>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</si>
  <si>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</si>
  <si>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</si>
  <si>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</si>
  <si>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</si>
  <si>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</si>
  <si>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</si>
  <si>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</si>
  <si>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</si>
  <si>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</si>
  <si>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</si>
  <si>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</si>
  <si>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</si>
  <si>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</si>
  <si>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</si>
  <si>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</si>
  <si>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</si>
  <si>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</si>
  <si>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</si>
  <si>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</si>
  <si>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</si>
  <si>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</si>
  <si>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</si>
  <si>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</si>
  <si>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</si>
  <si>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</si>
  <si>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</si>
  <si>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</si>
  <si>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</si>
  <si>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</si>
  <si>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</si>
  <si>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</si>
  <si>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</si>
  <si>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</si>
  <si>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</si>
  <si>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</si>
  <si>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</si>
  <si>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</si>
  <si>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</si>
  <si>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</si>
  <si>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</si>
  <si>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</si>
  <si>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</si>
  <si>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</si>
  <si>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</si>
  <si>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</si>
  <si>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</si>
  <si>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</si>
  <si>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</si>
  <si>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</si>
  <si>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</si>
  <si>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</si>
  <si>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</si>
  <si>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</si>
  <si>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</si>
  <si>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</si>
  <si>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</si>
  <si>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</si>
  <si>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</si>
  <si>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</si>
  <si>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</si>
  <si>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</si>
  <si>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</si>
  <si>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</si>
  <si>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</si>
  <si>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</si>
  <si>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</si>
  <si>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</si>
  <si>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</si>
  <si>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</si>
  <si>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</si>
  <si>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</si>
  <si>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</si>
  <si>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</si>
  <si>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</si>
  <si>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</si>
  <si>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</si>
  <si>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</si>
  <si>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</si>
  <si>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</si>
  <si>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</si>
  <si>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</si>
  <si>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</si>
  <si>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</si>
  <si>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</si>
  <si>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</si>
  <si>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</si>
  <si>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</si>
  <si>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</si>
  <si>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</si>
  <si>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</si>
  <si>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</si>
  <si>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</si>
  <si>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</si>
  <si>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</si>
  <si>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</si>
  <si>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</si>
  <si>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</si>
  <si>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</si>
  <si>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</si>
  <si>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</si>
  <si>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</si>
  <si>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</si>
  <si>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</si>
  <si>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</si>
  <si>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</si>
  <si>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</si>
  <si>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</si>
  <si>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</si>
  <si>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</si>
  <si>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</si>
  <si>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</si>
  <si>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</si>
  <si>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</si>
  <si>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</si>
  <si>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</si>
  <si>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</si>
  <si>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</si>
  <si>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</si>
  <si>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</si>
  <si>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</si>
  <si>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</si>
  <si>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</si>
  <si>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</si>
  <si>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</si>
  <si>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</si>
  <si>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</si>
  <si>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</si>
  <si>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</si>
  <si>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</si>
  <si>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</si>
  <si>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</si>
  <si>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</si>
  <si>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</si>
  <si>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</si>
  <si>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</si>
  <si>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</si>
  <si>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</si>
  <si>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</si>
  <si>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</si>
  <si>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</si>
  <si>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</si>
  <si>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</si>
  <si>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</si>
  <si>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</si>
  <si>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</si>
  <si>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</si>
  <si>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</si>
  <si>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</si>
  <si>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</si>
  <si>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</si>
  <si>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</si>
  <si>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</si>
  <si>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</si>
  <si>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</si>
  <si>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</si>
  <si>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</si>
  <si>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</si>
  <si>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</si>
  <si>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</si>
  <si>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</si>
  <si>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</si>
  <si>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</si>
  <si>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</si>
  <si>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</si>
  <si>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</si>
  <si>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</si>
  <si>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</si>
  <si>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</si>
  <si>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</si>
  <si>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</si>
  <si>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</si>
  <si>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</si>
  <si>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</si>
  <si>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</si>
  <si>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</si>
  <si>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</si>
  <si>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</si>
  <si>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</si>
  <si>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</si>
  <si>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</si>
  <si>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</si>
  <si>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</si>
  <si>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</si>
  <si>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</si>
  <si>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</si>
  <si>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</si>
  <si>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</si>
  <si>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</si>
  <si>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</si>
  <si>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</si>
  <si>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</si>
  <si>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</si>
  <si>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</si>
  <si>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</si>
  <si>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</si>
  <si>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</si>
  <si>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</si>
  <si>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</si>
  <si>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</si>
  <si>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</si>
  <si>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</si>
  <si>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</si>
  <si>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</si>
  <si>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</si>
  <si>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</si>
  <si>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</si>
  <si>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</si>
  <si>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</si>
  <si>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</si>
  <si>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</si>
  <si>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</si>
  <si>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</si>
  <si>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</si>
  <si>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</si>
  <si>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</si>
  <si>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</si>
  <si>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</si>
  <si>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</si>
  <si>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</si>
  <si>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</si>
  <si>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</si>
  <si>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</si>
  <si>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</si>
  <si>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</si>
  <si>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</si>
  <si>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</si>
  <si>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</si>
  <si>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</si>
  <si>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</si>
  <si>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</si>
  <si>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</si>
  <si>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</si>
  <si>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</si>
  <si>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</si>
  <si>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</si>
  <si>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</si>
  <si>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</si>
  <si>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</si>
  <si>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</si>
  <si>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</si>
  <si>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</si>
  <si>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</si>
  <si>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</si>
  <si>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</si>
  <si>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</si>
  <si>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</si>
  <si>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</si>
  <si>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</si>
  <si>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</si>
  <si>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</si>
  <si>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</si>
  <si>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</si>
  <si>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</si>
  <si>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</si>
  <si>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</si>
  <si>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</si>
  <si>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</si>
  <si>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</si>
  <si>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</si>
  <si>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</si>
  <si>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</si>
  <si>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</si>
  <si>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</si>
  <si>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</si>
  <si>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</si>
  <si>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</si>
  <si>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</si>
  <si>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</si>
  <si>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</si>
  <si>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</si>
  <si>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</si>
  <si>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</si>
  <si>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</si>
  <si>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</si>
  <si>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</si>
  <si>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</si>
  <si>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</si>
  <si>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</si>
  <si>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</si>
  <si>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</si>
  <si>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</si>
  <si>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</si>
  <si>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</si>
  <si>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</si>
  <si>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</si>
  <si>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</si>
  <si>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</si>
  <si>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</si>
  <si>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</si>
  <si>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</si>
  <si>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</si>
  <si>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</si>
  <si>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</si>
  <si>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</si>
  <si>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</si>
  <si>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</si>
  <si>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</si>
  <si>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</si>
  <si>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</si>
  <si>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</si>
  <si>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</si>
  <si>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</si>
  <si>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</si>
  <si>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</si>
  <si>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</si>
  <si>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</si>
  <si>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</si>
  <si>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</si>
  <si>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</si>
  <si>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</si>
  <si>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</si>
  <si>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</si>
  <si>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</si>
  <si>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</si>
  <si>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</si>
  <si>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</si>
  <si>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</si>
  <si>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</si>
  <si>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</si>
  <si>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</si>
  <si>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</si>
  <si>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</si>
  <si>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</si>
  <si>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</si>
  <si>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</si>
  <si>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</si>
  <si>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</si>
  <si>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</si>
  <si>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</si>
  <si>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</si>
  <si>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</si>
  <si>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</si>
  <si>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</si>
  <si>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</si>
  <si>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</si>
  <si>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</si>
  <si>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</si>
  <si>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</si>
  <si>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</si>
  <si>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</si>
  <si>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</si>
  <si>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</si>
  <si>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</si>
  <si>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</si>
  <si>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</si>
  <si>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</si>
  <si>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</si>
  <si>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</si>
  <si>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</si>
  <si>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</si>
  <si>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</si>
  <si>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</si>
  <si>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</si>
  <si>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</si>
  <si>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</si>
  <si>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</si>
  <si>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</si>
  <si>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</si>
  <si>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</si>
  <si>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</si>
  <si>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</si>
  <si>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</si>
  <si>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</si>
  <si>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</si>
  <si>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</si>
  <si>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</si>
  <si>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</si>
  <si>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</si>
  <si>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</si>
  <si>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</si>
  <si>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</si>
  <si>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</si>
  <si>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</si>
  <si>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</si>
  <si>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</si>
  <si>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</si>
  <si>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</si>
  <si>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</si>
  <si>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</si>
  <si>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</si>
  <si>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</si>
  <si>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</si>
  <si>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</si>
  <si>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</si>
  <si>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</si>
  <si>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</si>
  <si>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</si>
  <si>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</si>
  <si>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</si>
  <si>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</si>
  <si>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</si>
  <si>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</si>
  <si>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</si>
  <si>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</si>
  <si>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</si>
  <si>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</si>
  <si>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</si>
  <si>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</si>
  <si>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</si>
  <si>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</si>
  <si>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</si>
  <si>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</si>
  <si>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</si>
  <si>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</si>
  <si>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</si>
  <si>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</si>
  <si>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</si>
  <si>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</si>
  <si>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</si>
  <si>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</si>
  <si>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</si>
  <si>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</si>
  <si>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</si>
  <si>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</si>
  <si>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</si>
  <si>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</si>
  <si>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</si>
  <si>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</si>
  <si>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</si>
  <si>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</si>
  <si>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</si>
  <si>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</si>
  <si>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</si>
  <si>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</si>
  <si>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</si>
  <si>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</si>
  <si>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</si>
  <si>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</si>
  <si>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</si>
  <si>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</si>
  <si>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</si>
  <si>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</si>
  <si>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</si>
  <si>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</si>
  <si>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</si>
  <si>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</si>
  <si>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</si>
  <si>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</si>
  <si>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</si>
  <si>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</si>
  <si>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</si>
  <si>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</si>
  <si>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</si>
  <si>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</si>
  <si>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</si>
  <si>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</si>
  <si>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</si>
  <si>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</si>
  <si>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</si>
  <si>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</si>
  <si>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</si>
  <si>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</si>
  <si>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</si>
  <si>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</si>
  <si>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</si>
  <si>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</si>
  <si>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</si>
  <si>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</si>
  <si>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</si>
  <si>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</si>
  <si>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</si>
  <si>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</si>
  <si>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</si>
  <si>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</si>
  <si>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</si>
  <si>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</si>
  <si>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</si>
  <si>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</si>
  <si>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</si>
  <si>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</si>
  <si>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</si>
  <si>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</si>
  <si>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</si>
  <si>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</si>
  <si>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</si>
  <si>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</si>
  <si>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</si>
  <si>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</si>
  <si>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</si>
  <si>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</si>
  <si>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</si>
  <si>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</si>
  <si>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</si>
  <si>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</si>
  <si>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</si>
  <si>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</si>
  <si>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</si>
  <si>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</si>
  <si>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</si>
  <si>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</si>
  <si>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</si>
  <si>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</si>
  <si>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</si>
  <si>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</si>
  <si>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</si>
  <si>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</si>
  <si>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</si>
  <si>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</si>
  <si>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</si>
  <si>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</si>
  <si>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</si>
  <si>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</si>
  <si>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</si>
  <si>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</si>
  <si>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</si>
  <si>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</si>
  <si>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</si>
  <si>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</si>
  <si>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</si>
  <si>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</si>
  <si>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</si>
  <si>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</si>
  <si>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</si>
  <si>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</si>
  <si>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</si>
  <si>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</si>
  <si>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</si>
  <si>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</si>
  <si>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</si>
  <si>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</si>
  <si>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</si>
  <si>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</si>
  <si>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</si>
  <si>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</si>
  <si>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</si>
  <si>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</si>
  <si>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</si>
  <si>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</si>
  <si>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</si>
  <si>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</si>
  <si>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</si>
  <si>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</si>
  <si>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</si>
  <si>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</si>
  <si>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</si>
  <si>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</si>
  <si>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</si>
  <si>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</si>
  <si>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</si>
  <si>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</si>
  <si>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</si>
  <si>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</si>
  <si>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</si>
  <si>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</si>
  <si>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</si>
  <si>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</si>
  <si>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</si>
  <si>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</si>
  <si>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</si>
  <si>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</si>
  <si>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</si>
  <si>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</si>
  <si>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</si>
  <si>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</si>
  <si>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</si>
  <si>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</si>
  <si>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</si>
  <si>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</si>
  <si>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</si>
  <si>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</si>
  <si>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</si>
  <si>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</si>
  <si>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</si>
  <si>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</si>
  <si>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</si>
  <si>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</si>
  <si>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</si>
  <si>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</si>
  <si>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</si>
  <si>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</si>
  <si>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</si>
  <si>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</si>
  <si>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</si>
  <si>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</si>
  <si>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</si>
  <si>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</si>
  <si>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</si>
  <si>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</si>
  <si>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</si>
  <si>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</si>
  <si>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</si>
  <si>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</si>
  <si>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</si>
  <si>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</si>
  <si>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</si>
  <si>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</si>
  <si>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</si>
  <si>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</si>
  <si>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</si>
  <si>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</si>
  <si>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</si>
  <si>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</si>
  <si>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</si>
  <si>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</si>
  <si>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</si>
  <si>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</si>
  <si>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</si>
  <si>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</si>
  <si>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</si>
  <si>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</si>
  <si>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</si>
  <si>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</si>
  <si>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</si>
  <si>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</si>
  <si>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</si>
  <si>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</si>
  <si>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</si>
  <si>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</si>
  <si>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</si>
  <si>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</si>
  <si>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</si>
  <si>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</si>
  <si>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</si>
  <si>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</si>
  <si>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</si>
  <si>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</si>
  <si>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</si>
  <si>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</si>
  <si>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</si>
  <si>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</si>
  <si>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</si>
  <si>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</si>
  <si>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</si>
  <si>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</si>
  <si>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</si>
  <si>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</si>
  <si>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</si>
  <si>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</si>
  <si>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</si>
  <si>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</si>
  <si>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</si>
  <si>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</si>
  <si>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</si>
  <si>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</si>
  <si>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</si>
  <si>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</si>
  <si>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</si>
  <si>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</si>
  <si>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</si>
  <si>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</si>
  <si>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</si>
  <si>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</si>
  <si>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</si>
  <si>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</si>
  <si>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</si>
  <si>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</si>
  <si>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</si>
  <si>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</si>
  <si>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</si>
  <si>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</si>
  <si>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</si>
  <si>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</si>
  <si>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</si>
  <si>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</si>
  <si>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</si>
  <si>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</si>
  <si>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</si>
  <si>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</si>
  <si>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</si>
  <si>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</si>
  <si>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</si>
  <si>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</si>
  <si>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</si>
  <si>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</si>
  <si>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</si>
  <si>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</si>
  <si>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</si>
  <si>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</si>
  <si>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</si>
  <si>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</si>
  <si>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</si>
  <si>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</si>
  <si>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</si>
  <si>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</si>
  <si>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</si>
  <si>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</si>
  <si>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</si>
  <si>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</si>
  <si>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</si>
  <si>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</si>
  <si>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</si>
  <si>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</si>
  <si>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</si>
  <si>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</si>
  <si>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</si>
  <si>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</si>
  <si>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</si>
  <si>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</si>
  <si>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</si>
  <si>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</si>
  <si>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</si>
  <si>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</si>
  <si>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</si>
  <si>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</si>
  <si>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</si>
  <si>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</si>
  <si>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</si>
  <si>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</si>
  <si>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</si>
  <si>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</si>
  <si>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</si>
  <si>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</si>
  <si>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</si>
  <si>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</si>
  <si>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</si>
  <si>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</si>
  <si>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</si>
  <si>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</si>
  <si>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</si>
  <si>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</si>
  <si>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</si>
  <si>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</si>
  <si>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</si>
  <si>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</si>
  <si>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</si>
  <si>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</si>
  <si>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</si>
  <si>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</si>
  <si>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</si>
  <si>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</si>
  <si>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</si>
  <si>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</si>
  <si>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</si>
  <si>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</si>
  <si>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</si>
  <si>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</si>
  <si>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</si>
  <si>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</si>
  <si>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</si>
  <si>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</si>
  <si>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</si>
  <si>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</si>
  <si>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</si>
  <si>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</si>
  <si>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</si>
  <si>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</si>
  <si>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</si>
  <si>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</si>
  <si>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</si>
  <si>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</si>
  <si>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</si>
  <si>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</si>
  <si>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</si>
  <si>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</si>
  <si>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</si>
  <si>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</si>
  <si>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</si>
  <si>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</si>
  <si>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</si>
  <si>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</si>
  <si>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</si>
  <si>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</si>
  <si>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</si>
  <si>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</si>
  <si>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</si>
  <si>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</si>
  <si>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</si>
  <si>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</si>
  <si>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</si>
  <si>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</si>
  <si>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</si>
  <si>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</si>
  <si>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</si>
  <si>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</si>
  <si>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</si>
  <si>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</si>
  <si>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</si>
  <si>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</si>
  <si>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</si>
  <si>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</si>
  <si>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</si>
  <si>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</si>
  <si>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</si>
  <si>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</si>
  <si>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</si>
  <si>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</si>
  <si>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</si>
  <si>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</si>
  <si>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</si>
  <si>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</si>
  <si>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</si>
  <si>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</si>
  <si>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</si>
  <si>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</si>
  <si>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</si>
  <si>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</si>
  <si>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</si>
  <si>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</si>
  <si>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</si>
  <si>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</si>
  <si>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</si>
  <si>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</si>
  <si>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</si>
  <si>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</si>
  <si>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</si>
  <si>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</si>
  <si>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</si>
  <si>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</si>
  <si>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</si>
  <si>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</si>
  <si>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</si>
  <si>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</si>
  <si>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</si>
  <si>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</si>
  <si>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</si>
  <si>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</si>
  <si>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</si>
  <si>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</si>
  <si>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</si>
  <si>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</si>
  <si>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</si>
  <si>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</si>
  <si>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</si>
  <si>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</si>
  <si>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</si>
  <si>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</si>
  <si>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</si>
  <si>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</si>
  <si>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</si>
  <si>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</si>
  <si>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</si>
  <si>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</si>
  <si>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</si>
  <si>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</si>
  <si>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</si>
  <si>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</si>
  <si>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</si>
  <si>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</si>
  <si>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</si>
  <si>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</si>
  <si>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</si>
  <si>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</si>
  <si>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</si>
  <si>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</si>
  <si>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</si>
  <si>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</si>
  <si>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</si>
  <si>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</si>
  <si>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</si>
  <si>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</si>
  <si>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</si>
  <si>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</si>
  <si>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</si>
  <si>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</si>
  <si>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</si>
  <si>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</si>
  <si>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</si>
  <si>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</si>
  <si>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</si>
  <si>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</si>
  <si>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</si>
  <si>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</si>
  <si>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</si>
  <si>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</si>
  <si>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</si>
  <si>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</si>
  <si>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</si>
  <si>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</si>
  <si>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</si>
  <si>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</si>
  <si>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</si>
  <si>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</si>
  <si>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</si>
  <si>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</si>
  <si>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</si>
  <si>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</si>
  <si>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</si>
  <si>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</si>
  <si>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</si>
  <si>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</si>
  <si>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</si>
  <si>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</si>
  <si>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</si>
  <si>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</si>
  <si>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</si>
  <si>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</si>
  <si>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</si>
  <si>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</si>
  <si>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</si>
  <si>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</si>
  <si>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</si>
  <si>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</si>
  <si>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</si>
  <si>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</si>
  <si>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</si>
  <si>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</si>
  <si>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</si>
  <si>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</si>
  <si>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</si>
  <si>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</si>
  <si>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</si>
  <si>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</si>
  <si>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</si>
  <si>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</si>
  <si>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</si>
  <si>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</si>
  <si>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</si>
  <si>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</si>
  <si>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</si>
  <si>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</si>
  <si>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</si>
  <si>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</si>
  <si>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</si>
  <si>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</si>
  <si>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</si>
  <si>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</si>
  <si>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</si>
  <si>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</si>
  <si>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</si>
  <si>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</si>
  <si>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</si>
  <si>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</si>
  <si>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</si>
  <si>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</si>
  <si>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</si>
  <si>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</si>
  <si>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</si>
  <si>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</si>
  <si>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</si>
  <si>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</si>
  <si>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</si>
  <si>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</si>
  <si>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</si>
  <si>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</si>
  <si>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</si>
  <si>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</si>
  <si>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</si>
  <si>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</si>
  <si>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</si>
  <si>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</si>
  <si>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</si>
  <si>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</si>
  <si>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</si>
  <si>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</si>
  <si>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</si>
  <si>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</si>
  <si>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</si>
  <si>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</si>
  <si>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</si>
  <si>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</si>
  <si>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</si>
  <si>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</si>
  <si>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</si>
  <si>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</si>
  <si>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</si>
  <si>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</si>
  <si>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</si>
  <si>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</si>
  <si>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</si>
  <si>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</si>
  <si>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</si>
  <si>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</si>
  <si>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</si>
  <si>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</si>
  <si>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</si>
  <si>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</si>
  <si>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</si>
  <si>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</si>
  <si>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</si>
  <si>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</si>
  <si>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</si>
  <si>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</si>
  <si>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</si>
  <si>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</si>
  <si>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</si>
  <si>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</si>
  <si>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</si>
  <si>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</si>
  <si>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</si>
  <si>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</si>
  <si>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</si>
  <si>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</si>
  <si>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</si>
  <si>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</si>
  <si>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</si>
  <si>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</si>
  <si>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</si>
  <si>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</si>
  <si>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</si>
  <si>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</si>
  <si>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</si>
  <si>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</si>
  <si>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</si>
  <si>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</si>
  <si>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</si>
  <si>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</si>
  <si>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</si>
  <si>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</si>
  <si>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</si>
  <si>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</si>
  <si>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</si>
  <si>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</si>
  <si>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</si>
  <si>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</si>
  <si>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</si>
  <si>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</si>
  <si>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</si>
  <si>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</si>
  <si>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</si>
  <si>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</si>
  <si>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</si>
  <si>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</si>
  <si>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</si>
  <si>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</si>
  <si>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</si>
  <si>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</si>
  <si>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</si>
  <si>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</si>
  <si>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</si>
  <si>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</si>
  <si>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</si>
  <si>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</si>
  <si>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</si>
  <si>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</si>
  <si>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</si>
  <si>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</si>
  <si>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</si>
  <si>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</si>
  <si>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</si>
  <si>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</si>
  <si>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</si>
  <si>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</si>
  <si>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</si>
  <si>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</si>
  <si>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</si>
  <si>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</si>
  <si>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</si>
  <si>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</si>
  <si>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</si>
  <si>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</si>
  <si>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</si>
  <si>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</si>
  <si>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</si>
  <si>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</si>
  <si>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</si>
  <si>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</si>
  <si>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</si>
  <si>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</si>
  <si>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</si>
  <si>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</si>
  <si>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</si>
  <si>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</si>
  <si>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</si>
  <si>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</si>
  <si>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</si>
  <si>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</si>
  <si>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</si>
  <si>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</si>
  <si>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</si>
  <si>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</si>
  <si>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</si>
  <si>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</si>
  <si>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</si>
  <si>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</si>
  <si>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</si>
  <si>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</si>
  <si>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</si>
  <si>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</si>
  <si>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</si>
  <si>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</si>
  <si>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</si>
  <si>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</si>
  <si>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</si>
  <si>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</si>
  <si>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</si>
  <si>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</si>
  <si>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</si>
  <si>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</si>
  <si>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</si>
  <si>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</si>
  <si>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</si>
  <si>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</si>
  <si>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</si>
  <si>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</si>
  <si>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</si>
  <si>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</si>
  <si>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</si>
  <si>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</si>
  <si>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</si>
  <si>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</si>
  <si>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</si>
  <si>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</si>
  <si>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</si>
  <si>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</si>
  <si>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</si>
  <si>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</si>
  <si>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</si>
  <si>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</si>
  <si>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</si>
  <si>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</si>
  <si>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</si>
  <si>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</si>
  <si>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</si>
  <si>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</si>
  <si>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</si>
  <si>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</si>
  <si>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</si>
  <si>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</si>
  <si>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</si>
  <si>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</si>
  <si>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</si>
  <si>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</si>
  <si>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</si>
  <si>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</si>
  <si>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</si>
  <si>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</si>
  <si>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</si>
  <si>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</si>
  <si>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</si>
  <si>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</si>
  <si>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</si>
  <si>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</si>
  <si>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</si>
  <si>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</si>
  <si>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</si>
  <si>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</si>
  <si>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</si>
  <si>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</si>
  <si>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</si>
  <si>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</si>
  <si>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</si>
  <si>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</si>
  <si>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</si>
  <si>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</si>
  <si>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</si>
  <si>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</si>
  <si>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</si>
  <si>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</si>
  <si>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</si>
  <si>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</si>
  <si>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</si>
  <si>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</si>
  <si>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</si>
  <si>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</si>
  <si>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</si>
  <si>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</si>
  <si>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</si>
  <si>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</si>
  <si>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</si>
  <si>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</si>
  <si>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</si>
  <si>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</si>
  <si>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</si>
  <si>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</si>
  <si>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</si>
  <si>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</si>
  <si>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</si>
  <si>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</si>
  <si>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</si>
  <si>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</si>
  <si>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</si>
  <si>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</si>
  <si>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</si>
  <si>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</si>
  <si>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</si>
  <si>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</si>
  <si>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</si>
  <si>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</si>
  <si>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</si>
  <si>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</si>
  <si>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</si>
  <si>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</si>
  <si>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</si>
  <si>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</si>
  <si>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</si>
  <si>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</si>
  <si>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</si>
  <si>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</si>
  <si>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</si>
  <si>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</si>
  <si>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</si>
  <si>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</si>
  <si>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</si>
  <si>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</si>
  <si>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</si>
  <si>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</si>
  <si>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</si>
  <si>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</si>
  <si>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</si>
  <si>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</si>
  <si>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</si>
  <si>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</si>
  <si>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</si>
  <si>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</si>
  <si>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</si>
  <si>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</si>
  <si>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</si>
  <si>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</si>
  <si>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</si>
  <si>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</si>
  <si>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</si>
  <si>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</si>
  <si>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</si>
  <si>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</si>
  <si>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</si>
  <si>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</si>
  <si>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</si>
  <si>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</si>
  <si>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</si>
  <si>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</si>
  <si>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</si>
  <si>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</si>
  <si>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</si>
  <si>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</si>
  <si>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</si>
  <si>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</si>
  <si>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</si>
  <si>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</si>
  <si>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</si>
  <si>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</si>
  <si>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</si>
  <si>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</si>
  <si>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</si>
  <si>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</si>
  <si>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</si>
  <si>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</si>
  <si>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</si>
  <si>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</si>
  <si>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</si>
  <si>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</si>
  <si>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</si>
  <si>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</si>
  <si>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</si>
  <si>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</si>
  <si>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</si>
  <si>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</si>
  <si>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</si>
  <si>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</si>
  <si>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</si>
  <si>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</si>
  <si>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</si>
  <si>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</si>
  <si>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</si>
  <si>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</si>
  <si>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</si>
  <si>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</si>
  <si>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</si>
  <si>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</si>
  <si>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</si>
  <si>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</si>
  <si>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</si>
  <si>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</si>
  <si>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</si>
  <si>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</si>
  <si>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</si>
  <si>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</si>
  <si>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</si>
  <si>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</si>
  <si>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</si>
  <si>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</si>
  <si>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</si>
  <si>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</si>
  <si>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</si>
  <si>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</si>
  <si>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</si>
  <si>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</si>
  <si>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</si>
  <si>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</si>
  <si>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</si>
  <si>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</si>
  <si>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</si>
  <si>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</si>
  <si>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</si>
  <si>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</si>
  <si>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</si>
  <si>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</si>
  <si>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</si>
  <si>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</si>
  <si>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</si>
  <si>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</si>
  <si>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</si>
  <si>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</si>
  <si>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</si>
  <si>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</si>
  <si>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</si>
  <si>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</si>
  <si>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</si>
  <si>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</si>
  <si>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</si>
  <si>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</si>
  <si>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</si>
  <si>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</si>
  <si>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</si>
  <si>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</si>
  <si>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</si>
  <si>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</si>
  <si>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</si>
  <si>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</si>
  <si>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</si>
  <si>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</si>
  <si>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</si>
  <si>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</si>
  <si>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</si>
  <si>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</si>
  <si>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</si>
  <si>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</si>
  <si>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</si>
  <si>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</si>
  <si>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</si>
  <si>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</si>
  <si>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</si>
  <si>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</si>
  <si>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</si>
  <si>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</si>
  <si>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</si>
  <si>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</si>
  <si>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</si>
  <si>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</si>
  <si>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</si>
  <si>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</si>
  <si>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</si>
  <si>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</si>
  <si>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</si>
  <si>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</si>
  <si>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</si>
  <si>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</si>
  <si>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</si>
  <si>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</si>
  <si>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</si>
  <si>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</si>
  <si>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</si>
  <si>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</si>
  <si>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</si>
  <si>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</si>
  <si>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</si>
  <si>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</si>
  <si>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</si>
  <si>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</si>
  <si>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</si>
  <si>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</si>
  <si>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</si>
  <si>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</si>
  <si>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</si>
  <si>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</si>
  <si>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</si>
  <si>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</si>
  <si>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</si>
  <si>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</si>
  <si>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</si>
  <si>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</si>
  <si>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</si>
  <si>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</si>
  <si>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</si>
  <si>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</si>
  <si>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</si>
  <si>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</si>
  <si>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</si>
  <si>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</si>
  <si>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</si>
  <si>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</si>
  <si>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</si>
  <si>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</si>
  <si>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</si>
  <si>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</si>
  <si>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</si>
  <si>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</si>
  <si>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</si>
  <si>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</si>
  <si>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</si>
  <si>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</si>
  <si>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</si>
  <si>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</si>
  <si>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</si>
  <si>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</si>
  <si>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</si>
  <si>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</si>
  <si>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</si>
  <si>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</si>
  <si>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</si>
  <si>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</si>
  <si>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</si>
  <si>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</si>
  <si>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</si>
  <si>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</si>
  <si>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</si>
  <si>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</si>
  <si>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</si>
  <si>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</si>
  <si>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</si>
  <si>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</si>
  <si>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</si>
  <si>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</si>
  <si>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</si>
  <si>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</si>
  <si>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</si>
  <si>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</si>
  <si>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</si>
  <si>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</si>
  <si>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</si>
  <si>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</si>
  <si>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</si>
  <si>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</si>
  <si>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</si>
  <si>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</si>
  <si>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</si>
  <si>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</si>
  <si>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</si>
  <si>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</si>
  <si>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</si>
  <si>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</si>
  <si>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</si>
  <si>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</si>
  <si>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</si>
  <si>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</si>
  <si>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</si>
  <si>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</si>
  <si>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</si>
  <si>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</si>
  <si>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</si>
  <si>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</si>
  <si>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</si>
  <si>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</si>
  <si>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</si>
  <si>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</si>
  <si>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</si>
  <si>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</si>
  <si>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</si>
  <si>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</si>
  <si>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</si>
  <si>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</si>
  <si>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</si>
  <si>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</si>
  <si>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</si>
  <si>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</si>
  <si>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</si>
  <si>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</si>
  <si>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</si>
  <si>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</si>
  <si>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</si>
  <si>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</si>
  <si>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</si>
  <si>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</si>
  <si>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</si>
  <si>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</si>
  <si>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</si>
  <si>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</si>
  <si>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</si>
  <si>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</si>
  <si>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</si>
  <si>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</si>
  <si>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</si>
  <si>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</si>
  <si>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</si>
  <si>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</si>
  <si>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</si>
  <si>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</si>
  <si>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</si>
  <si>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</si>
  <si>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</si>
  <si>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</si>
  <si>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</si>
  <si>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</si>
  <si>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</si>
  <si>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</si>
  <si>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</si>
  <si>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</si>
  <si>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</si>
  <si>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</si>
  <si>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</si>
  <si>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</si>
  <si>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</si>
  <si>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</si>
  <si>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</si>
  <si>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</si>
  <si>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</si>
  <si>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</si>
  <si>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</si>
  <si>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</si>
  <si>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</si>
  <si>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</si>
  <si>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</si>
  <si>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</si>
  <si>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</si>
  <si>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</si>
  <si>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</si>
  <si>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</si>
  <si>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</si>
  <si>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</si>
  <si>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</si>
  <si>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</si>
  <si>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</si>
  <si>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</si>
  <si>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</si>
  <si>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</si>
  <si>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</si>
  <si>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</si>
  <si>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</si>
  <si>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</si>
  <si>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</si>
  <si>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</si>
  <si>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</si>
  <si>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</si>
  <si>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</si>
  <si>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</si>
  <si>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</si>
  <si>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</si>
  <si>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</si>
  <si>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</si>
  <si>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</si>
  <si>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</si>
  <si>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</si>
  <si>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</si>
  <si>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</si>
  <si>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</si>
  <si>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</si>
  <si>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</si>
  <si>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</si>
  <si>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</si>
  <si>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</si>
  <si>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</si>
  <si>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</si>
  <si>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</si>
  <si>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</si>
  <si>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</si>
  <si>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</si>
  <si>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</si>
  <si>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</si>
  <si>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</si>
  <si>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</si>
  <si>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</si>
  <si>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</si>
  <si>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</si>
  <si>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</si>
  <si>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</si>
  <si>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</si>
  <si>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</si>
  <si>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</si>
  <si>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</si>
  <si>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</si>
  <si>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</si>
  <si>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</si>
  <si>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</si>
  <si>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</si>
  <si>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</si>
  <si>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</si>
  <si>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</si>
  <si>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</si>
  <si>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</si>
  <si>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</si>
  <si>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</si>
  <si>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</si>
  <si>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</si>
  <si>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</si>
  <si>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</si>
  <si>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</si>
  <si>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</si>
  <si>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</si>
  <si>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</si>
  <si>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</si>
  <si>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</si>
  <si>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</si>
  <si>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</si>
  <si>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</si>
  <si>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</si>
  <si>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</si>
  <si>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</si>
  <si>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</si>
  <si>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</si>
  <si>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</si>
  <si>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</si>
  <si>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</si>
  <si>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</si>
  <si>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</si>
  <si>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</si>
  <si>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</si>
  <si>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</si>
  <si>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</si>
  <si>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</si>
  <si>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</si>
  <si>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</si>
  <si>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</si>
  <si>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</si>
  <si>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</si>
  <si>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</si>
  <si>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</si>
  <si>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</si>
  <si>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</si>
  <si>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</si>
  <si>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</si>
  <si>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</si>
  <si>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</si>
  <si>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</si>
  <si>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</si>
  <si>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</si>
  <si>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</si>
  <si>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</si>
  <si>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</si>
  <si>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</si>
  <si>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</si>
  <si>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</si>
  <si>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</si>
  <si>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</si>
  <si>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</si>
  <si>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</si>
  <si>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</si>
  <si>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</si>
  <si>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</si>
  <si>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</si>
  <si>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</si>
  <si>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</si>
  <si>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</si>
  <si>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</si>
  <si>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</si>
  <si>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</si>
  <si>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</si>
  <si>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</si>
  <si>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</si>
  <si>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</si>
  <si>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</si>
  <si>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</si>
  <si>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</si>
  <si>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</si>
  <si>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</si>
  <si>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</si>
  <si>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</si>
  <si>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</si>
  <si>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</si>
  <si>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</si>
  <si>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</si>
  <si>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</si>
  <si>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</si>
  <si>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</si>
  <si>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</si>
  <si>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</si>
  <si>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</si>
  <si>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</si>
  <si>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</si>
  <si>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</si>
  <si>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</si>
  <si>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</si>
  <si>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</si>
  <si>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</si>
  <si>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</si>
  <si>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</si>
  <si>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</si>
  <si>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</si>
  <si>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</si>
  <si>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</si>
  <si>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</si>
  <si>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</si>
  <si>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</si>
  <si>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</si>
  <si>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</si>
  <si>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</si>
  <si>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</si>
  <si>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</si>
  <si>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</si>
  <si>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</si>
  <si>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</si>
  <si>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</si>
  <si>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</si>
  <si>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</si>
  <si>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</si>
  <si>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</si>
  <si>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</si>
  <si>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</si>
  <si>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</si>
  <si>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</si>
  <si>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</si>
  <si>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</si>
  <si>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</si>
  <si>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</si>
  <si>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</si>
  <si>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</si>
  <si>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</si>
  <si>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</si>
  <si>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</si>
  <si>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</si>
  <si>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</si>
  <si>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</si>
  <si>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</si>
  <si>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</si>
  <si>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</si>
  <si>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</si>
  <si>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</si>
  <si>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</si>
  <si>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</si>
  <si>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</si>
  <si>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</si>
  <si>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</si>
  <si>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</si>
  <si>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</si>
  <si>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</si>
  <si>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</si>
  <si>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</si>
  <si>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</si>
  <si>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</si>
  <si>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</si>
  <si>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</si>
  <si>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</si>
  <si>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</si>
  <si>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</si>
  <si>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</si>
  <si>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</si>
  <si>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</si>
  <si>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</si>
  <si>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</si>
  <si>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</si>
  <si>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</si>
  <si>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</si>
  <si>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</si>
  <si>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</si>
  <si>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</si>
  <si>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</si>
  <si>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</si>
  <si>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</si>
  <si>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</si>
  <si>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</si>
  <si>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</si>
  <si>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</si>
  <si>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</si>
  <si>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</si>
  <si>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</si>
  <si>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</si>
  <si>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</si>
  <si>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</si>
  <si>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</si>
  <si>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</si>
  <si>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</si>
  <si>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</si>
  <si>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</si>
  <si>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</si>
  <si>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</si>
  <si>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</si>
  <si>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</si>
  <si>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</si>
  <si>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</si>
  <si>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</si>
  <si>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</si>
  <si>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</si>
  <si>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</si>
  <si>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</si>
  <si>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</si>
  <si>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</si>
  <si>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</si>
  <si>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</si>
  <si>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</si>
  <si>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</si>
  <si>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</si>
  <si>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</si>
  <si>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</si>
  <si>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</si>
  <si>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</si>
  <si>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</si>
  <si>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</si>
  <si>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</si>
  <si>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</si>
  <si>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</si>
  <si>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</si>
  <si>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</si>
  <si>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</si>
  <si>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</si>
  <si>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</si>
  <si>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</si>
  <si>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</si>
  <si>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</si>
  <si>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</si>
  <si>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</si>
  <si>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</si>
  <si>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</si>
  <si>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</si>
  <si>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</si>
  <si>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</si>
  <si>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</si>
  <si>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</si>
  <si>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</si>
  <si>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</si>
  <si>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</si>
  <si>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</si>
  <si>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</si>
  <si>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</si>
  <si>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</si>
  <si>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</si>
  <si>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</si>
  <si>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</si>
  <si>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</si>
  <si>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</si>
  <si>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</si>
  <si>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</si>
  <si>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</si>
  <si>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</si>
  <si>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</si>
  <si>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</si>
  <si>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</si>
  <si>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</si>
  <si>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</si>
  <si>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</si>
  <si>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</si>
  <si>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</si>
  <si>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</si>
  <si>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</si>
  <si>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</si>
  <si>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</si>
  <si>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</si>
  <si>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</si>
  <si>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</si>
  <si>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</si>
  <si>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</si>
  <si>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</si>
  <si>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</si>
  <si>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</si>
  <si>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</si>
  <si>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</si>
  <si>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</si>
  <si>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</si>
  <si>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</si>
  <si>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</si>
  <si>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</si>
  <si>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</si>
  <si>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</si>
  <si>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</si>
  <si>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</si>
  <si>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</si>
  <si>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</si>
  <si>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</si>
  <si>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</si>
  <si>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</si>
  <si>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</si>
  <si>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</si>
  <si>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</si>
  <si>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</si>
  <si>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</si>
  <si>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</si>
  <si>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</si>
  <si>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</si>
  <si>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</si>
  <si>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</si>
  <si>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</si>
  <si>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</si>
  <si>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</si>
  <si>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</si>
  <si>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</si>
  <si>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</si>
  <si>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</si>
  <si>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</si>
  <si>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</si>
  <si>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</si>
  <si>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</si>
  <si>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</si>
  <si>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</si>
  <si>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</si>
  <si>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</si>
  <si>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</si>
  <si>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</si>
  <si>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</si>
  <si>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</si>
  <si>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</si>
  <si>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</si>
  <si>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</si>
  <si>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</si>
  <si>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</si>
  <si>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</si>
  <si>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</si>
  <si>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</si>
  <si>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</si>
  <si>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</si>
  <si>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</si>
  <si>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</si>
  <si>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</si>
  <si>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</si>
  <si>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</si>
  <si>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</si>
  <si>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</si>
  <si>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</si>
  <si>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</si>
  <si>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</si>
  <si>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</si>
  <si>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</si>
  <si>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</si>
  <si>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</si>
  <si>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</si>
  <si>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</si>
  <si>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</si>
  <si>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</si>
  <si>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</si>
  <si>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</si>
  <si>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</si>
  <si>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</si>
  <si>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</si>
  <si>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</si>
  <si>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</si>
  <si>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</si>
  <si>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</si>
  <si>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</si>
  <si>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</si>
  <si>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</si>
  <si>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</si>
  <si>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</si>
  <si>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</si>
  <si>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</si>
  <si>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</si>
  <si>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</si>
  <si>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</si>
  <si>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</si>
  <si>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</si>
  <si>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</si>
  <si>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</si>
  <si>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</si>
  <si>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</si>
  <si>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</si>
  <si>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</si>
  <si>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</si>
  <si>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</si>
  <si>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</si>
  <si>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</si>
  <si>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</si>
  <si>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</si>
  <si>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</si>
  <si>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</si>
  <si>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</si>
  <si>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</si>
  <si>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</si>
  <si>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</si>
  <si>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</si>
  <si>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</si>
  <si>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</si>
  <si>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</si>
  <si>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</si>
  <si>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</si>
  <si>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</si>
  <si>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</si>
  <si>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</si>
  <si>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</si>
  <si>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</si>
  <si>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</si>
  <si>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</si>
  <si>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</si>
  <si>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</si>
  <si>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</si>
  <si>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</si>
  <si>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</si>
  <si>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</si>
  <si>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</si>
  <si>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</si>
  <si>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</si>
  <si>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</si>
  <si>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</si>
  <si>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</si>
  <si>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</si>
  <si>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</si>
  <si>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</si>
  <si>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</si>
  <si>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</si>
  <si>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</si>
  <si>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</si>
  <si>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</si>
  <si>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</si>
  <si>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</si>
  <si>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</si>
  <si>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</si>
  <si>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</si>
  <si>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</si>
  <si>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</si>
  <si>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</si>
  <si>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</si>
  <si>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</si>
  <si>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</si>
  <si>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</si>
  <si>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</si>
  <si>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</si>
  <si>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</si>
  <si>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</si>
  <si>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</si>
  <si>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</si>
  <si>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</si>
  <si>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</si>
  <si>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</si>
  <si>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</si>
  <si>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</si>
  <si>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</si>
  <si>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</si>
  <si>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</si>
  <si>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</si>
  <si>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</si>
  <si>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</si>
  <si>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</si>
  <si>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</si>
  <si>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</si>
  <si>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</si>
  <si>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</si>
  <si>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</si>
  <si>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</si>
  <si>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</si>
  <si>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</si>
  <si>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</si>
  <si>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</si>
  <si>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</si>
  <si>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</si>
  <si>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</si>
  <si>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</si>
  <si>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</si>
  <si>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</si>
  <si>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</si>
  <si>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</si>
  <si>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</si>
  <si>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</si>
  <si>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</si>
  <si>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</si>
  <si>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</si>
  <si>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</si>
  <si>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</si>
  <si>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</si>
  <si>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</si>
  <si>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</si>
  <si>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</si>
  <si>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</si>
  <si>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</si>
  <si>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</si>
  <si>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</si>
  <si>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</si>
  <si>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</si>
  <si>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</si>
  <si>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</si>
  <si>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</si>
  <si>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</si>
  <si>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</si>
  <si>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</si>
  <si>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</si>
  <si>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</si>
  <si>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</si>
  <si>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</si>
  <si>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</si>
  <si>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</si>
  <si>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</si>
  <si>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</si>
  <si>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</si>
  <si>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</si>
  <si>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</si>
  <si>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</si>
  <si>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</si>
  <si>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</si>
  <si>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</si>
  <si>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</si>
  <si>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</si>
  <si>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</si>
  <si>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</si>
  <si>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</si>
  <si>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</si>
  <si>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</si>
  <si>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</si>
  <si>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</si>
  <si>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</si>
  <si>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</si>
  <si>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</si>
  <si>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</si>
  <si>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</si>
  <si>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</si>
  <si>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</si>
  <si>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</si>
  <si>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</si>
  <si>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</si>
  <si>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</si>
  <si>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</si>
  <si>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</si>
  <si>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</si>
  <si>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</si>
  <si>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</si>
  <si>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</si>
  <si>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</si>
  <si>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</si>
  <si>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</si>
  <si>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</si>
  <si>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</si>
  <si>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</si>
  <si>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</si>
  <si>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</si>
  <si>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</si>
  <si>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</si>
  <si>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</si>
  <si>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</si>
  <si>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</si>
  <si>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</si>
  <si>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</si>
  <si>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</si>
  <si>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</si>
  <si>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</si>
  <si>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</si>
  <si>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</si>
  <si>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</si>
  <si>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</si>
  <si>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</si>
  <si>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</si>
  <si>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</si>
  <si>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</si>
  <si>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</si>
  <si>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</si>
  <si>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</si>
  <si>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</si>
  <si>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</si>
  <si>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</si>
  <si>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</si>
  <si>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</si>
  <si>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</si>
  <si>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</si>
  <si>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</si>
  <si>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</si>
  <si>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</si>
  <si>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</si>
  <si>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</si>
  <si>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</si>
  <si>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</si>
  <si>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</si>
  <si>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</si>
  <si>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</si>
  <si>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</si>
  <si>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</si>
  <si>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</si>
  <si>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</si>
  <si>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</si>
  <si>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</si>
  <si>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</si>
  <si>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</si>
  <si>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</si>
  <si>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</si>
  <si>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</si>
  <si>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</si>
  <si>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</si>
  <si>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</si>
  <si>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</si>
  <si>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</si>
  <si>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</si>
  <si>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</si>
  <si>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</si>
  <si>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</si>
  <si>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</si>
  <si>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</si>
  <si>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</si>
  <si>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</si>
  <si>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</si>
  <si>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</si>
  <si>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</si>
  <si>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</si>
  <si>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</si>
  <si>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</si>
  <si>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</si>
  <si>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</si>
  <si>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</si>
  <si>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</si>
  <si>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</si>
  <si>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</si>
  <si>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</si>
  <si>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</si>
  <si>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</si>
  <si>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</si>
  <si>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</si>
  <si>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</si>
  <si>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</si>
  <si>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</si>
  <si>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</si>
  <si>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</si>
  <si>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</si>
  <si>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</si>
  <si>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</si>
  <si>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</si>
  <si>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</si>
  <si>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</si>
  <si>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</si>
  <si>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</si>
  <si>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</si>
  <si>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</si>
  <si>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</si>
  <si>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</si>
  <si>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</si>
  <si>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</si>
  <si>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</si>
  <si>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</si>
  <si>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</si>
  <si>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</si>
  <si>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</si>
  <si>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</si>
  <si>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</si>
  <si>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</si>
  <si>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</si>
  <si>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</si>
  <si>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</si>
  <si>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</si>
  <si>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</si>
  <si>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</si>
  <si>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</si>
  <si>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</si>
  <si>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</si>
  <si>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</si>
  <si>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</si>
  <si>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</si>
  <si>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</si>
  <si>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</si>
  <si>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</si>
  <si>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</si>
  <si>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</si>
  <si>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</si>
  <si>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</si>
  <si>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</si>
  <si>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</si>
  <si>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</si>
  <si>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</si>
  <si>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</si>
  <si>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</si>
  <si>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</si>
  <si>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</si>
  <si>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</si>
  <si>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</si>
  <si>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</si>
  <si>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</si>
  <si>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</si>
  <si>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</si>
  <si>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</si>
  <si>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</si>
  <si>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</si>
  <si>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</si>
  <si>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</si>
  <si>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</si>
  <si>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</si>
  <si>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</si>
  <si>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</si>
  <si>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</si>
  <si>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</si>
  <si>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</si>
  <si>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</si>
  <si>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</si>
  <si>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</si>
  <si>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</si>
  <si>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</si>
  <si>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</si>
  <si>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</si>
  <si>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</si>
  <si>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</si>
  <si>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</si>
  <si>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</si>
  <si>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</si>
  <si>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</si>
  <si>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</si>
  <si>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</si>
  <si>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</si>
  <si>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</si>
  <si>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</si>
  <si>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</si>
  <si>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</si>
  <si>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</si>
  <si>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</si>
  <si>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</si>
  <si>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</si>
  <si>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</si>
  <si>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</si>
  <si>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</si>
  <si>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</si>
  <si>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</si>
  <si>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</si>
  <si>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</si>
  <si>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</si>
  <si>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</si>
  <si>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</si>
  <si>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</si>
  <si>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</si>
  <si>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</si>
  <si>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</si>
  <si>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</si>
  <si>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</si>
  <si>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</si>
  <si>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</si>
  <si>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</si>
  <si>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</si>
  <si>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</si>
  <si>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</si>
  <si>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</si>
  <si>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</si>
  <si>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</si>
  <si>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</si>
  <si>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</si>
  <si>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</si>
  <si>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</si>
  <si>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</si>
  <si>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</si>
  <si>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</si>
  <si>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</si>
  <si>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</si>
  <si>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</si>
  <si>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</si>
  <si>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</si>
  <si>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</si>
  <si>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</si>
  <si>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</si>
  <si>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</si>
  <si>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</si>
  <si>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</si>
  <si>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</si>
  <si>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</si>
  <si>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</si>
  <si>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</si>
  <si>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</si>
  <si>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</si>
  <si>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</si>
  <si>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</si>
  <si>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</si>
  <si>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</si>
  <si>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</si>
  <si>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</si>
  <si>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</si>
  <si>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</si>
  <si>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</si>
  <si>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</si>
  <si>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</si>
  <si>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</si>
  <si>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</si>
  <si>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</si>
  <si>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</si>
  <si>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</si>
  <si>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</si>
  <si>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</si>
  <si>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</si>
  <si>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</si>
  <si>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</si>
  <si>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</si>
  <si>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</si>
  <si>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</si>
  <si>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</si>
  <si>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</si>
  <si>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</si>
  <si>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</si>
  <si>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</si>
  <si>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</si>
  <si>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</si>
  <si>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</si>
  <si>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</si>
  <si>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</si>
  <si>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</si>
  <si>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</si>
  <si>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</si>
  <si>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</si>
  <si>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</si>
  <si>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</si>
  <si>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</si>
  <si>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</si>
  <si>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</si>
  <si>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</si>
  <si>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</si>
  <si>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</si>
  <si>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</si>
  <si>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</si>
  <si>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</si>
  <si>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</si>
  <si>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</si>
  <si>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</si>
  <si>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</si>
  <si>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</si>
  <si>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</si>
  <si>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</si>
  <si>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</si>
  <si>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</si>
  <si>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</si>
  <si>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</si>
  <si>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</si>
  <si>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</si>
  <si>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</si>
  <si>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</si>
  <si>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</si>
  <si>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</si>
  <si>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</si>
  <si>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</si>
  <si>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</si>
  <si>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</si>
  <si>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</si>
  <si>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</si>
  <si>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</si>
  <si>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</si>
  <si>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</si>
  <si>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</si>
  <si>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</si>
  <si>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</si>
  <si>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</si>
  <si>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</si>
  <si>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</si>
  <si>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</si>
  <si>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</si>
  <si>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</si>
  <si>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</si>
  <si>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</si>
  <si>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</si>
  <si>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</si>
  <si>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</si>
  <si>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</si>
  <si>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</si>
  <si>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</si>
  <si>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</si>
  <si>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</si>
  <si>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</si>
  <si>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</si>
  <si>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</si>
  <si>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</si>
  <si>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</si>
  <si>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</si>
  <si>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</si>
  <si>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</si>
  <si>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</si>
  <si>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</si>
  <si>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</si>
  <si>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</si>
  <si>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</si>
  <si>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</si>
  <si>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</si>
  <si>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</si>
  <si>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</si>
  <si>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</si>
  <si>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</si>
  <si>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</si>
  <si>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</si>
  <si>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</si>
  <si>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</si>
  <si>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</si>
  <si>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</si>
  <si>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</si>
  <si>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</si>
  <si>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</si>
  <si>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</si>
  <si>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</si>
  <si>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</si>
  <si>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</si>
  <si>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</si>
  <si>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</si>
  <si>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</si>
  <si>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</si>
  <si>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</si>
  <si>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</si>
  <si>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</si>
  <si>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</si>
  <si>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</si>
  <si>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</si>
  <si>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</si>
  <si>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</si>
  <si>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</si>
  <si>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</si>
  <si>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</si>
  <si>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</si>
  <si>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</si>
  <si>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</si>
  <si>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</si>
  <si>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</si>
  <si>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</si>
  <si>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</si>
  <si>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</si>
  <si>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</si>
  <si>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</si>
  <si>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</si>
  <si>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</si>
  <si>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</si>
  <si>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</si>
  <si>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</si>
  <si>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</si>
  <si>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</si>
  <si>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</si>
  <si>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</si>
  <si>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</si>
  <si>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</si>
  <si>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</si>
  <si>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</si>
  <si>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</si>
  <si>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</si>
  <si>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</si>
  <si>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</si>
  <si>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</si>
  <si>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</si>
  <si>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</si>
  <si>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</si>
  <si>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</si>
  <si>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</si>
  <si>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</si>
  <si>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</si>
  <si>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</si>
  <si>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</si>
  <si>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</si>
  <si>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</si>
  <si>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</si>
  <si>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</si>
  <si>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</si>
  <si>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</si>
  <si>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</si>
  <si>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</si>
  <si>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</si>
  <si>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</si>
  <si>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</si>
  <si>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</si>
  <si>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</si>
  <si>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</si>
  <si>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</si>
  <si>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</si>
  <si>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</si>
  <si>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</si>
  <si>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</si>
  <si>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</si>
  <si>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</si>
  <si>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</si>
  <si>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</si>
  <si>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</si>
  <si>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</si>
  <si>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</si>
  <si>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</si>
  <si>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</si>
  <si>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</si>
  <si>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</si>
  <si>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</si>
  <si>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</si>
  <si>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</si>
  <si>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</si>
  <si>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</si>
  <si>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</si>
  <si>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</si>
  <si>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</si>
  <si>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</si>
  <si>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</si>
  <si>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</si>
  <si>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</si>
  <si>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</si>
  <si>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</si>
  <si>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</si>
  <si>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</si>
  <si>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</si>
  <si>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</si>
  <si>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</si>
  <si>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</si>
  <si>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</si>
  <si>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</si>
  <si>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</si>
  <si>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</si>
  <si>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</si>
  <si>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</si>
  <si>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</si>
  <si>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</si>
  <si>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</si>
  <si>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</si>
  <si>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</si>
  <si>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</si>
  <si>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</si>
  <si>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</si>
  <si>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</si>
  <si>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</si>
  <si>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</si>
  <si>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</si>
  <si>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</si>
  <si>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</si>
  <si>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</si>
  <si>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</si>
  <si>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</si>
  <si>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</si>
  <si>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</si>
  <si>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</si>
  <si>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</si>
  <si>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</si>
  <si>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</si>
  <si>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</si>
  <si>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</si>
  <si>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</si>
  <si>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</si>
  <si>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</si>
  <si>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</si>
  <si>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</si>
  <si>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</si>
  <si>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</si>
  <si>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</si>
  <si>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</si>
  <si>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</si>
  <si>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</si>
  <si>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</si>
  <si>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</si>
  <si>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</si>
  <si>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</si>
  <si>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</si>
  <si>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</si>
  <si>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</si>
  <si>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</si>
  <si>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</si>
  <si>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</si>
  <si>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</si>
  <si>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</si>
  <si>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</si>
  <si>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</si>
  <si>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</si>
  <si>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</si>
  <si>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</si>
  <si>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</si>
  <si>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</si>
  <si>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</si>
  <si>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</si>
  <si>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</si>
  <si>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</si>
  <si>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</si>
  <si>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</si>
  <si>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</si>
  <si>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</si>
  <si>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</si>
  <si>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</si>
  <si>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</si>
  <si>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</si>
  <si>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</si>
  <si>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</si>
  <si>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</si>
  <si>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</si>
  <si>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</si>
  <si>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</si>
  <si>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</si>
  <si>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</si>
  <si>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</si>
  <si>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</si>
  <si>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</si>
  <si>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</si>
  <si>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</si>
  <si>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</si>
  <si>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</si>
  <si>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</si>
  <si>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</si>
  <si>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</si>
  <si>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</si>
  <si>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</si>
  <si>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</si>
  <si>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</si>
  <si>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</si>
  <si>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</si>
  <si>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</si>
  <si>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</si>
  <si>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</si>
  <si>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</si>
  <si>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</si>
  <si>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</si>
  <si>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</si>
  <si>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</si>
  <si>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</si>
  <si>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</si>
  <si>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</si>
  <si>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</si>
  <si>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</si>
  <si>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</si>
  <si>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</si>
  <si>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</si>
  <si>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</si>
  <si>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</si>
  <si>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</si>
  <si>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</si>
  <si>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</si>
  <si>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</si>
  <si>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</si>
  <si>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</si>
  <si>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</si>
  <si>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</si>
  <si>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</si>
  <si>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</si>
  <si>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</si>
  <si>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</si>
  <si>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</si>
  <si>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</si>
  <si>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</si>
  <si>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</si>
  <si>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</si>
  <si>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</si>
  <si>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</si>
  <si>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</si>
  <si>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</si>
  <si>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</si>
  <si>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</si>
  <si>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</si>
  <si>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</si>
  <si>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</si>
  <si>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</si>
  <si>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</si>
  <si>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</si>
  <si>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</si>
  <si>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</si>
  <si>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</si>
  <si>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</si>
  <si>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</si>
  <si>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</si>
  <si>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</si>
  <si>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</si>
  <si>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</si>
  <si>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</si>
  <si>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</si>
  <si>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</si>
  <si>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</si>
  <si>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</si>
  <si>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</si>
  <si>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</si>
  <si>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</si>
  <si>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</si>
  <si>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</si>
  <si>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</si>
  <si>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</si>
  <si>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</si>
  <si>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</si>
  <si>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</si>
  <si>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</si>
  <si>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</si>
  <si>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</si>
  <si>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</si>
  <si>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</si>
  <si>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</si>
  <si>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</si>
  <si>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</si>
  <si>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</si>
  <si>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</si>
  <si>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</si>
  <si>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</si>
  <si>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</si>
  <si>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</si>
  <si>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</si>
  <si>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</si>
  <si>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</si>
  <si>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</si>
  <si>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</si>
  <si>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</si>
  <si>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</si>
  <si>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</si>
  <si>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</si>
  <si>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</si>
  <si>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</si>
  <si>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</si>
  <si>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</si>
  <si>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</si>
  <si>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</si>
  <si>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</si>
  <si>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</si>
  <si>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</si>
  <si>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</si>
  <si>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</si>
  <si>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</si>
  <si>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</si>
  <si>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</si>
  <si>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</si>
  <si>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</si>
  <si>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</si>
  <si>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</si>
  <si>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</si>
  <si>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</si>
  <si>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</si>
  <si>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</si>
  <si>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</si>
  <si>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</si>
  <si>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</si>
  <si>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</si>
  <si>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</si>
  <si>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</si>
  <si>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</si>
  <si>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</si>
  <si>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</si>
  <si>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</si>
  <si>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</si>
  <si>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</si>
  <si>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</si>
  <si>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</si>
  <si>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</si>
  <si>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</si>
  <si>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</si>
  <si>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</si>
  <si>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</si>
  <si>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</si>
  <si>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</si>
  <si>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</si>
  <si>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</si>
  <si>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</si>
  <si>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</si>
  <si>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</si>
  <si>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</si>
  <si>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</si>
  <si>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</si>
  <si>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</si>
  <si>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</si>
  <si>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</si>
  <si>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</si>
  <si>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</si>
  <si>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</si>
  <si>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</si>
  <si>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</si>
  <si>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</si>
  <si>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</si>
  <si>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</si>
  <si>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</si>
  <si>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</si>
  <si>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</si>
  <si>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</si>
  <si>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</si>
  <si>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</si>
  <si>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</si>
  <si>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</si>
  <si>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</si>
  <si>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</si>
  <si>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</si>
  <si>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</si>
  <si>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</si>
  <si>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</si>
  <si>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</si>
  <si>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</si>
  <si>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</si>
  <si>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</si>
  <si>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</si>
  <si>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</si>
  <si>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</si>
  <si>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</si>
  <si>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</si>
  <si>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</si>
  <si>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</si>
  <si>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</si>
  <si>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</si>
  <si>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</si>
  <si>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</si>
  <si>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</si>
  <si>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</si>
  <si>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</si>
  <si>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</si>
  <si>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</si>
  <si>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</si>
  <si>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</si>
  <si>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</si>
  <si>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</si>
  <si>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</si>
  <si>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</si>
  <si>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</si>
  <si>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</si>
  <si>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</si>
  <si>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</si>
  <si>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</si>
  <si>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</si>
  <si>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</si>
  <si>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</si>
  <si>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</si>
  <si>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</si>
  <si>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</si>
  <si>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</si>
  <si>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</si>
  <si>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</si>
  <si>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</si>
  <si>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</si>
  <si>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</si>
  <si>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</si>
  <si>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</si>
  <si>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</si>
  <si>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</si>
  <si>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</si>
  <si>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</si>
  <si>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</si>
  <si>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</si>
  <si>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</si>
  <si>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</si>
  <si>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</si>
  <si>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</si>
  <si>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</si>
  <si>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</si>
  <si>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</si>
  <si>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</si>
  <si>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</si>
  <si>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</si>
  <si>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</si>
  <si>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</si>
  <si>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</si>
  <si>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</si>
  <si>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</si>
  <si>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</si>
  <si>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</si>
  <si>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</si>
  <si>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</si>
  <si>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</si>
  <si>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</si>
  <si>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</si>
  <si>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</si>
  <si>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</si>
  <si>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</si>
  <si>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</si>
  <si>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</si>
  <si>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</si>
  <si>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</si>
  <si>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</si>
  <si>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</si>
  <si>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</si>
  <si>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</si>
  <si>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</si>
  <si>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</si>
  <si>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</si>
  <si>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</si>
  <si>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</si>
  <si>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</si>
  <si>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</si>
  <si>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</si>
  <si>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</si>
  <si>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</si>
  <si>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</si>
  <si>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</si>
  <si>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</si>
  <si>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</si>
  <si>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</si>
  <si>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</si>
  <si>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</si>
  <si>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</si>
  <si>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</si>
  <si>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</si>
  <si>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</si>
  <si>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</si>
  <si>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</si>
  <si>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</si>
  <si>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</si>
  <si>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</si>
  <si>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</si>
  <si>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</si>
  <si>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</si>
  <si>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</si>
  <si>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</si>
  <si>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</si>
  <si>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</si>
  <si>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</si>
  <si>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</si>
  <si>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</si>
  <si>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</si>
  <si>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</si>
  <si>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</si>
  <si>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</si>
  <si>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</si>
  <si>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</si>
  <si>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</si>
  <si>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</si>
  <si>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</si>
  <si>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</si>
  <si>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</si>
  <si>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</si>
  <si>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</si>
  <si>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</si>
  <si>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</si>
  <si>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</si>
  <si>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</si>
  <si>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</si>
  <si>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</si>
  <si>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</si>
  <si>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</si>
  <si>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</si>
  <si>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</si>
  <si>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</si>
  <si>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</si>
  <si>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</si>
  <si>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</si>
  <si>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</si>
  <si>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</si>
  <si>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</si>
  <si>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</si>
  <si>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</si>
  <si>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</si>
  <si>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</si>
  <si>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</si>
  <si>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</si>
  <si>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</si>
  <si>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</si>
  <si>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</si>
  <si>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</si>
  <si>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</si>
  <si>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</si>
  <si>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</si>
  <si>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</si>
  <si>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</si>
  <si>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</si>
  <si>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</si>
  <si>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</si>
  <si>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</si>
  <si>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</si>
  <si>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</si>
  <si>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</si>
  <si>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</si>
  <si>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</si>
  <si>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</si>
  <si>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</si>
  <si>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</si>
  <si>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</si>
  <si>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</si>
  <si>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</si>
  <si>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</si>
  <si>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</si>
  <si>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</si>
  <si>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</si>
  <si>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</si>
  <si>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</si>
  <si>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</si>
  <si>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</si>
  <si>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</si>
  <si>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</si>
  <si>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</si>
  <si>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</si>
  <si>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</si>
  <si>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</si>
  <si>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</si>
  <si>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</si>
  <si>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</si>
  <si>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</si>
  <si>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</si>
  <si>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</si>
  <si>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</si>
  <si>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</si>
  <si>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</si>
  <si>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</si>
  <si>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</si>
  <si>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</si>
  <si>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</si>
  <si>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</si>
  <si>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</si>
  <si>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</si>
  <si>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</si>
  <si>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</si>
  <si>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</si>
  <si>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</si>
  <si>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</si>
  <si>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</si>
  <si>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</si>
  <si>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</si>
  <si>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</si>
  <si>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</si>
  <si>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</si>
  <si>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</si>
  <si>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</si>
  <si>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</si>
  <si>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</si>
  <si>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</si>
  <si>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</si>
  <si>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</si>
  <si>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</si>
  <si>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</si>
  <si>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</si>
  <si>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</si>
  <si>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</si>
  <si>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</si>
  <si>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</si>
  <si>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</si>
  <si>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</si>
  <si>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</si>
  <si>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</si>
  <si>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</si>
  <si>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</si>
  <si>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</si>
  <si>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</si>
  <si>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</si>
  <si>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</si>
  <si>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</si>
  <si>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</si>
  <si>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</si>
  <si>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</si>
  <si>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</si>
  <si>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</si>
  <si>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</si>
  <si>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</si>
  <si>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</si>
  <si>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</si>
  <si>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</si>
  <si>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</si>
  <si>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</si>
  <si>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</si>
  <si>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</si>
  <si>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</si>
  <si>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</si>
  <si>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</si>
  <si>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</si>
  <si>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</si>
  <si>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</si>
  <si>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</si>
  <si>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</si>
  <si>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</si>
  <si>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</si>
  <si>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</si>
  <si>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</si>
  <si>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</si>
  <si>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</si>
  <si>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</si>
  <si>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</si>
  <si>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</si>
  <si>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</si>
  <si>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</si>
  <si>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</si>
  <si>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</si>
  <si>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</si>
  <si>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</si>
  <si>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</si>
  <si>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</si>
  <si>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</si>
  <si>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</si>
  <si>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</si>
  <si>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</si>
  <si>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</si>
  <si>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</si>
  <si>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</si>
  <si>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</si>
  <si>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</si>
  <si>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</si>
  <si>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</si>
  <si>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</si>
  <si>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</si>
  <si>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</si>
  <si>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</si>
  <si>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</si>
  <si>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</si>
  <si>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</si>
  <si>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</si>
  <si>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</si>
  <si>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</si>
  <si>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</si>
  <si>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</si>
  <si>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</si>
  <si>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</si>
  <si>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</si>
  <si>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</si>
  <si>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</si>
  <si>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</si>
  <si>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</si>
  <si>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</si>
  <si>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</si>
  <si>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</si>
  <si>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</si>
  <si>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</si>
  <si>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</si>
  <si>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</si>
  <si>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</si>
  <si>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</si>
  <si>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</si>
  <si>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</si>
  <si>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</si>
  <si>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</si>
  <si>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</si>
  <si>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</si>
  <si>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</si>
  <si>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</si>
  <si>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</si>
  <si>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</si>
  <si>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</si>
  <si>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</si>
  <si>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</si>
  <si>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</si>
  <si>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</si>
  <si>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</si>
  <si>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</si>
  <si>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</si>
  <si>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</si>
  <si>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</si>
  <si>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</si>
  <si>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</si>
  <si>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</si>
  <si>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</si>
  <si>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</si>
  <si>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</si>
  <si>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</si>
  <si>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</si>
  <si>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</si>
  <si>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</si>
  <si>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</si>
  <si>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</si>
  <si>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</si>
  <si>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</si>
  <si>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</si>
  <si>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</si>
  <si>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</si>
  <si>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</si>
  <si>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</si>
  <si>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</si>
  <si>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</si>
  <si>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</si>
  <si>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</si>
  <si>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</si>
  <si>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</si>
  <si>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</si>
  <si>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</si>
  <si>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</si>
  <si>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</si>
  <si>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</si>
  <si>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</si>
  <si>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</si>
  <si>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</si>
  <si>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</si>
  <si>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</si>
  <si>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</si>
  <si>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</si>
  <si>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</si>
  <si>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</si>
  <si>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</si>
  <si>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</si>
  <si>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</si>
  <si>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</si>
  <si>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</si>
  <si>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</si>
  <si>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</si>
  <si>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</si>
  <si>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</si>
  <si>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</si>
  <si>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</si>
  <si>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</si>
  <si>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</si>
  <si>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</si>
  <si>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</si>
  <si>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</si>
  <si>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</si>
  <si>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</si>
  <si>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</si>
  <si>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</si>
  <si>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</si>
  <si>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</si>
  <si>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</si>
  <si>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</si>
  <si>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</si>
  <si>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</si>
  <si>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</si>
  <si>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</si>
  <si>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</si>
  <si>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</si>
  <si>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</si>
  <si>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</si>
  <si>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</si>
  <si>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</si>
  <si>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</si>
  <si>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</si>
  <si>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</si>
  <si>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</si>
  <si>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</si>
  <si>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</si>
  <si>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</si>
  <si>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</si>
  <si>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</si>
  <si>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</si>
  <si>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</si>
  <si>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</si>
  <si>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</si>
  <si>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</si>
  <si>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</si>
  <si>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</si>
  <si>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</si>
  <si>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</si>
  <si>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</si>
  <si>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</si>
  <si>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</si>
  <si>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</si>
  <si>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</si>
  <si>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</si>
  <si>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</si>
  <si>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</si>
  <si>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</si>
  <si>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</si>
  <si>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</si>
  <si>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</si>
  <si>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</si>
  <si>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</si>
  <si>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</si>
  <si>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</si>
  <si>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</si>
  <si>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</si>
  <si>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</si>
  <si>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</si>
  <si>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</si>
  <si>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</si>
  <si>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</si>
  <si>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</si>
  <si>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</si>
  <si>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</si>
  <si>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</si>
  <si>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</si>
  <si>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</si>
  <si>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</si>
  <si>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</si>
  <si>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</si>
  <si>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</si>
  <si>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</si>
  <si>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</si>
  <si>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</si>
  <si>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</si>
  <si>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</si>
  <si>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</si>
  <si>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</si>
  <si>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</si>
  <si>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</si>
  <si>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</si>
  <si>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</si>
  <si>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</si>
  <si>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</si>
  <si>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</si>
  <si>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</si>
  <si>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</si>
  <si>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</si>
  <si>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</si>
  <si>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</si>
  <si>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</si>
  <si>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</si>
  <si>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</si>
  <si>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</si>
  <si>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</si>
  <si>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</si>
  <si>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</si>
  <si>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</si>
  <si>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</si>
  <si>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</si>
  <si>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</si>
  <si>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</si>
  <si>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</si>
  <si>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</si>
  <si>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</si>
  <si>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</si>
  <si>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</si>
  <si>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</si>
  <si>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</si>
  <si>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</si>
  <si>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</si>
  <si>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</si>
  <si>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</si>
  <si>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</si>
  <si>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</si>
  <si>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</si>
  <si>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</si>
  <si>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</si>
  <si>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</si>
  <si>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</si>
  <si>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</si>
  <si>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</si>
  <si>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</si>
  <si>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</si>
  <si>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</si>
  <si>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</si>
  <si>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</si>
  <si>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</si>
  <si>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</si>
  <si>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</si>
  <si>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</si>
  <si>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</si>
  <si>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</si>
  <si>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</si>
  <si>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</si>
  <si>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</si>
  <si>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</si>
  <si>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</si>
  <si>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</si>
  <si>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</si>
  <si>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</si>
  <si>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</si>
  <si>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</si>
  <si>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</si>
  <si>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</si>
  <si>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</si>
  <si>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</si>
  <si>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</si>
  <si>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</si>
  <si>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</si>
  <si>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</si>
  <si>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</si>
  <si>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</si>
  <si>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</si>
  <si>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</si>
  <si>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</si>
  <si>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</si>
  <si>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</si>
  <si>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</si>
  <si>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</si>
  <si>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</si>
  <si>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</si>
  <si>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</si>
  <si>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</si>
  <si>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</si>
  <si>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</si>
  <si>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</si>
  <si>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</si>
  <si>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</si>
  <si>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</si>
  <si>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</si>
  <si>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</si>
  <si>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</si>
  <si>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</si>
  <si>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</si>
  <si>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</si>
  <si>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</si>
  <si>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</si>
  <si>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</si>
  <si>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</si>
  <si>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</si>
  <si>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</si>
  <si>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</si>
  <si>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</si>
  <si>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</si>
  <si>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</si>
  <si>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</si>
  <si>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</si>
  <si>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</si>
  <si>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</si>
  <si>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</si>
  <si>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</si>
  <si>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</si>
  <si>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</si>
  <si>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</si>
  <si>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</si>
  <si>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</si>
  <si>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</si>
  <si>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</si>
  <si>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</si>
  <si>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</si>
  <si>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</si>
  <si>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</si>
  <si>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</si>
  <si>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</si>
  <si>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</si>
  <si>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</si>
  <si>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</si>
  <si>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</si>
  <si>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</si>
  <si>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</si>
  <si>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</si>
  <si>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</si>
  <si>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</si>
  <si>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</si>
  <si>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</si>
  <si>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</si>
  <si>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</si>
  <si>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</si>
  <si>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</si>
  <si>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</si>
  <si>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</si>
  <si>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</si>
  <si>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</si>
  <si>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</si>
  <si>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</si>
  <si>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</si>
  <si>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</si>
  <si>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</si>
  <si>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</si>
  <si>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</si>
  <si>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</si>
  <si>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</si>
  <si>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</si>
  <si>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</si>
  <si>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</si>
  <si>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</si>
  <si>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</si>
  <si>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</si>
  <si>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</si>
  <si>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</si>
  <si>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</si>
  <si>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</si>
  <si>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</si>
  <si>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</si>
  <si>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</si>
  <si>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</si>
  <si>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</si>
  <si>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</si>
  <si>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</si>
  <si>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</si>
  <si>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</si>
  <si>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</si>
  <si>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</si>
  <si>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</si>
  <si>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</si>
  <si>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</si>
  <si>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</si>
  <si>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</si>
  <si>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</si>
  <si>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</si>
  <si>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</si>
  <si>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</si>
  <si>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</si>
  <si>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</si>
  <si>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</si>
  <si>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</si>
  <si>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</si>
  <si>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</si>
  <si>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</si>
  <si>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</si>
  <si>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</si>
  <si>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</si>
  <si>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</si>
  <si>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</si>
  <si>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</si>
  <si>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</si>
  <si>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</si>
  <si>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</si>
  <si>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</si>
  <si>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</si>
  <si>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</si>
  <si>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</si>
  <si>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</si>
  <si>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</si>
  <si>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</si>
  <si>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</si>
  <si>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</si>
  <si>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</si>
  <si>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</si>
  <si>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</si>
  <si>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</si>
  <si>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</si>
  <si>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</si>
  <si>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</si>
  <si>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</si>
  <si>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</si>
  <si>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</si>
  <si>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</si>
  <si>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</si>
  <si>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</si>
  <si>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</si>
  <si>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</si>
  <si>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</si>
  <si>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</si>
  <si>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</si>
  <si>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</si>
  <si>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</si>
  <si>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</si>
  <si>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</si>
  <si>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</si>
  <si>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</si>
  <si>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</si>
  <si>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</si>
  <si>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</si>
  <si>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</si>
  <si>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</si>
  <si>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</si>
  <si>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</si>
  <si>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</si>
  <si>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</si>
  <si>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</si>
  <si>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</si>
  <si>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</si>
  <si>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</si>
  <si>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</si>
  <si>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</si>
  <si>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</si>
  <si>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</si>
  <si>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</si>
  <si>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</si>
  <si>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</si>
  <si>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</si>
  <si>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</si>
  <si>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</si>
  <si>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</si>
  <si>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</si>
  <si>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</si>
  <si>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</si>
  <si>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</si>
  <si>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</si>
  <si>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</si>
  <si>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</si>
  <si>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</si>
  <si>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</si>
  <si>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</si>
  <si>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</si>
  <si>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</si>
  <si>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</si>
  <si>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</si>
  <si>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</si>
  <si>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</si>
  <si>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</si>
  <si>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</si>
  <si>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</si>
  <si>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</si>
  <si>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</si>
  <si>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</si>
  <si>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</si>
  <si>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</si>
  <si>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</si>
  <si>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</si>
  <si>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</si>
  <si>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</si>
  <si>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</si>
  <si>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</si>
  <si>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</si>
  <si>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</si>
  <si>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</si>
  <si>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</si>
  <si>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</si>
  <si>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</si>
  <si>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</si>
  <si>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</si>
  <si>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</si>
  <si>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</si>
  <si>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</si>
  <si>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</si>
  <si>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</si>
  <si>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</si>
  <si>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</si>
  <si>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</si>
  <si>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</si>
  <si>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</si>
  <si>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</si>
  <si>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</si>
  <si>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</si>
  <si>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</si>
  <si>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</si>
  <si>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</si>
  <si>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</si>
  <si>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</si>
  <si>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</si>
  <si>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</si>
  <si>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</si>
  <si>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</si>
  <si>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</si>
  <si>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</si>
  <si>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</si>
  <si>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</si>
  <si>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</si>
  <si>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</si>
  <si>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</si>
  <si>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</si>
  <si>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</si>
  <si>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</si>
  <si>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</si>
  <si>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</si>
  <si>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</si>
  <si>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</si>
  <si>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</si>
  <si>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</si>
  <si>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</si>
  <si>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</si>
  <si>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</si>
  <si>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</si>
  <si>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</si>
  <si>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</si>
  <si>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</si>
  <si>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</si>
  <si>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</si>
  <si>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</si>
  <si>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</si>
  <si>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</si>
  <si>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</si>
  <si>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</si>
  <si>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</si>
  <si>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</si>
  <si>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</si>
  <si>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</si>
  <si>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</si>
  <si>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</si>
  <si>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</si>
  <si>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</si>
  <si>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</si>
  <si>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</si>
  <si>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</si>
  <si>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</si>
  <si>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</si>
  <si>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</si>
  <si>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</si>
  <si>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</si>
  <si>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</si>
  <si>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</si>
  <si>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</si>
  <si>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</si>
  <si>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</si>
  <si>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</si>
  <si>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</si>
  <si>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</si>
  <si>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</si>
  <si>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</si>
  <si>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</si>
  <si>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</si>
  <si>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</si>
  <si>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</si>
  <si>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</si>
  <si>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</si>
  <si>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</si>
  <si>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</si>
  <si>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</si>
  <si>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</si>
  <si>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</si>
  <si>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</si>
  <si>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</si>
  <si>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</si>
  <si>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</si>
  <si>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</si>
  <si>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</si>
  <si>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</si>
  <si>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</si>
  <si>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</si>
  <si>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</si>
  <si>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</si>
  <si>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</si>
  <si>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</si>
  <si>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</si>
  <si>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</si>
  <si>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</si>
  <si>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</si>
  <si>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</si>
  <si>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</si>
  <si>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</si>
  <si>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</si>
  <si>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</si>
  <si>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</si>
  <si>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</si>
  <si>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</si>
  <si>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</si>
  <si>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</si>
  <si>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</si>
  <si>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</si>
  <si>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</si>
  <si>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</si>
  <si>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</si>
  <si>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</si>
  <si>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</si>
  <si>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</si>
  <si>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</si>
  <si>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</si>
  <si>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</si>
  <si>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</si>
  <si>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</si>
  <si>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</si>
  <si>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</si>
  <si>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</si>
  <si>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</si>
  <si>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</si>
  <si>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</si>
  <si>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</si>
  <si>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</si>
  <si>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</si>
  <si>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</si>
  <si>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</si>
  <si>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</si>
  <si>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</si>
  <si>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</si>
  <si>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</si>
  <si>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</si>
  <si>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</si>
  <si>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</si>
  <si>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</si>
  <si>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</si>
  <si>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</si>
  <si>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</si>
  <si>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</si>
  <si>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</si>
  <si>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</si>
  <si>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</si>
  <si>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</si>
  <si>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</si>
  <si>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</si>
  <si>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</si>
  <si>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</si>
  <si>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</si>
  <si>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</si>
  <si>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</si>
  <si>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</si>
  <si>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</si>
  <si>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</si>
  <si>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</si>
  <si>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</si>
  <si>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</si>
  <si>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</si>
  <si>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</si>
  <si>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</si>
  <si>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</si>
  <si>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</si>
  <si>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</si>
  <si>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</si>
  <si>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</si>
  <si>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</si>
  <si>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</si>
  <si>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</si>
  <si>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</si>
  <si>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</si>
  <si>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</si>
  <si>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</si>
  <si>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</si>
  <si>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</si>
  <si>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</si>
  <si>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</si>
  <si>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</si>
  <si>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</si>
  <si>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</si>
  <si>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</si>
  <si>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</si>
  <si>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</si>
  <si>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</si>
  <si>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</si>
  <si>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</si>
  <si>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</si>
  <si>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</si>
  <si>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</si>
  <si>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</si>
  <si>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</si>
  <si>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</si>
  <si>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</si>
  <si>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</si>
  <si>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</si>
  <si>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</si>
  <si>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</si>
  <si>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</si>
  <si>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</si>
  <si>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</si>
  <si>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</si>
  <si>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</si>
  <si>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</si>
  <si>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</si>
  <si>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</si>
  <si>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</si>
  <si>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</si>
  <si>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</si>
  <si>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</si>
  <si>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</si>
  <si>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</si>
  <si>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</si>
  <si>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</si>
  <si>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</si>
  <si>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</si>
  <si>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</si>
  <si>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</si>
  <si>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</si>
  <si>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</si>
  <si>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</si>
  <si>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</si>
  <si>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</si>
  <si>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</si>
  <si>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</si>
  <si>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</si>
  <si>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</si>
  <si>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</si>
  <si>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</si>
  <si>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</si>
  <si>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</si>
  <si>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</si>
  <si>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</si>
  <si>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</si>
  <si>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</si>
  <si>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</si>
  <si>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</si>
  <si>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</si>
  <si>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</si>
  <si>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</si>
  <si>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</si>
  <si>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</si>
  <si>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</si>
  <si>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</si>
  <si>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</si>
  <si>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</si>
  <si>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</si>
  <si>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</si>
  <si>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</si>
  <si>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</si>
  <si>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</si>
  <si>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</si>
  <si>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</si>
  <si>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</si>
  <si>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</si>
  <si>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</si>
  <si>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</si>
  <si>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</si>
  <si>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</si>
  <si>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</si>
  <si>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</si>
  <si>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</si>
  <si>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</si>
  <si>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</si>
  <si>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</si>
  <si>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</si>
  <si>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</si>
  <si>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</si>
  <si>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</si>
  <si>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</si>
  <si>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</si>
  <si>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</si>
  <si>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</si>
  <si>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</si>
  <si>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</si>
  <si>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</si>
  <si>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</si>
  <si>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</si>
  <si>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</si>
  <si>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</si>
  <si>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</si>
  <si>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</si>
  <si>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</si>
  <si>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</si>
  <si>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</si>
  <si>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</si>
  <si>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</si>
  <si>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</si>
  <si>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</si>
  <si>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</si>
  <si>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</si>
  <si>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</si>
  <si>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</si>
  <si>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</si>
  <si>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</si>
  <si>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</si>
  <si>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</si>
  <si>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</si>
  <si>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</si>
  <si>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</si>
  <si>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</si>
  <si>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</si>
  <si>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</si>
  <si>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</si>
  <si>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</si>
  <si>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</si>
  <si>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</si>
  <si>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</si>
  <si>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</si>
  <si>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</si>
  <si>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</si>
  <si>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</si>
  <si>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</si>
  <si>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</si>
  <si>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</si>
  <si>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</si>
  <si>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</si>
  <si>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</si>
  <si>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</si>
  <si>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</si>
  <si>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</si>
  <si>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</si>
  <si>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</si>
  <si>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</si>
  <si>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</si>
  <si>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</si>
  <si>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</si>
  <si>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</si>
  <si>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</si>
  <si>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</si>
  <si>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</si>
  <si>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</si>
  <si>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</si>
  <si>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</si>
  <si>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</si>
  <si>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</si>
  <si>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</si>
  <si>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</si>
  <si>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</si>
  <si>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</si>
  <si>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</si>
  <si>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</si>
  <si>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</si>
  <si>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</si>
  <si>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</si>
  <si>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</si>
  <si>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</si>
  <si>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</si>
  <si>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</si>
  <si>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</si>
  <si>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</si>
  <si>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</si>
  <si>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</si>
  <si>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</si>
  <si>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</si>
  <si>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</si>
  <si>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</si>
  <si>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</si>
  <si>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</si>
  <si>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</si>
  <si>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</si>
  <si>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</si>
  <si>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</si>
  <si>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</si>
  <si>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</si>
  <si>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</si>
  <si>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</si>
  <si>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</si>
  <si>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</si>
  <si>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</si>
  <si>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</si>
  <si>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</si>
  <si>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</si>
  <si>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</si>
  <si>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</si>
  <si>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</si>
  <si>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</si>
  <si>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</si>
  <si>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</si>
  <si>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</si>
  <si>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</si>
  <si>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</si>
  <si>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</si>
  <si>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</si>
  <si>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</si>
  <si>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</si>
  <si>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</si>
  <si>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</si>
  <si>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</si>
  <si>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</si>
  <si>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</si>
  <si>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</si>
  <si>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</si>
  <si>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</si>
  <si>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</si>
  <si>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</si>
  <si>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</si>
  <si>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</si>
  <si>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</si>
  <si>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</si>
  <si>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</si>
  <si>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</si>
  <si>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</si>
  <si>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</si>
  <si>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</si>
  <si>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</si>
  <si>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</si>
  <si>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</si>
  <si>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</si>
  <si>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</si>
  <si>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</si>
  <si>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</si>
  <si>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</si>
  <si>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</si>
  <si>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</si>
  <si>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</si>
  <si>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</si>
  <si>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</si>
  <si>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</si>
  <si>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</si>
  <si>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</si>
  <si>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</si>
  <si>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</si>
  <si>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</si>
  <si>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</si>
  <si>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</si>
  <si>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</si>
  <si>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</si>
  <si>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</si>
  <si>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</si>
  <si>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</si>
  <si>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</si>
  <si>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</si>
  <si>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</si>
  <si>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</si>
  <si>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</si>
  <si>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</si>
  <si>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</si>
  <si>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</si>
  <si>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</si>
  <si>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</si>
  <si>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</si>
  <si>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</si>
  <si>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</si>
  <si>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</si>
  <si>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</si>
  <si>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</si>
  <si>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</si>
  <si>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</si>
  <si>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</si>
  <si>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</si>
  <si>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</si>
  <si>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</si>
  <si>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</si>
  <si>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</si>
  <si>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</si>
  <si>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</si>
  <si>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</si>
  <si>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</si>
  <si>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</si>
  <si>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</si>
  <si>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</si>
  <si>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</si>
  <si>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</si>
  <si>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</si>
  <si>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</si>
  <si>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</si>
  <si>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</si>
  <si>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</si>
  <si>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</si>
  <si>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</si>
  <si>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</si>
  <si>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</si>
  <si>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</si>
  <si>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</si>
  <si>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</si>
  <si>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</si>
  <si>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</si>
  <si>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</si>
  <si>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</si>
  <si>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</si>
  <si>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</si>
  <si>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</si>
  <si>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</si>
  <si>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</si>
  <si>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</si>
  <si>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</si>
  <si>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</si>
  <si>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</si>
  <si>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</si>
  <si>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</si>
  <si>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</si>
  <si>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</si>
  <si>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</si>
  <si>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</si>
  <si>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</si>
  <si>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</si>
  <si>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</si>
  <si>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</si>
  <si>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</si>
  <si>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</si>
  <si>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</si>
  <si>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</si>
  <si>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</si>
  <si>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</si>
  <si>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</si>
  <si>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</si>
  <si>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</si>
  <si>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</si>
  <si>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</si>
  <si>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</si>
  <si>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</si>
  <si>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</si>
  <si>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</si>
  <si>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</si>
  <si>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</si>
  <si>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</si>
  <si>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</si>
  <si>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</si>
  <si>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</si>
  <si>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</si>
  <si>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</si>
  <si>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</si>
  <si>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</si>
  <si>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</si>
  <si>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</si>
  <si>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</si>
  <si>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</si>
  <si>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</si>
  <si>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</si>
  <si>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</si>
  <si>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</si>
  <si>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</si>
  <si>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</si>
  <si>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</si>
  <si>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</si>
  <si>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</si>
  <si>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</si>
  <si>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</si>
  <si>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</si>
  <si>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</si>
  <si>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</si>
  <si>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</si>
  <si>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</si>
  <si>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</si>
  <si>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</si>
  <si>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</si>
  <si>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</si>
  <si>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</si>
  <si>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</si>
  <si>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</si>
  <si>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</si>
  <si>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</si>
  <si>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</si>
  <si>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</si>
  <si>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</si>
  <si>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</si>
  <si>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</si>
  <si>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</si>
  <si>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</si>
  <si>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</si>
  <si>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</si>
  <si>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</si>
  <si>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</si>
  <si>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</si>
  <si>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</si>
  <si>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</si>
  <si>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</si>
  <si>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</si>
  <si>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</si>
  <si>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</si>
  <si>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</si>
  <si>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</si>
  <si>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</si>
  <si>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</si>
  <si>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</si>
  <si>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</si>
  <si>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</si>
  <si>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</si>
  <si>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</si>
  <si>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</si>
  <si>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</si>
  <si>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</si>
  <si>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</si>
  <si>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</si>
  <si>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</si>
  <si>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</si>
  <si>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</si>
  <si>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</si>
  <si>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</si>
  <si>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</si>
  <si>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</si>
  <si>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</si>
  <si>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</si>
  <si>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</si>
  <si>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</si>
  <si>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</si>
  <si>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</si>
  <si>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</si>
  <si>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</si>
  <si>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</si>
  <si>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</si>
  <si>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</si>
  <si>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</si>
  <si>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</si>
  <si>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</si>
  <si>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</si>
  <si>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</si>
  <si>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</si>
  <si>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</si>
  <si>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</si>
  <si>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</si>
  <si>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</si>
  <si>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</si>
  <si>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</si>
  <si>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</si>
  <si>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</si>
  <si>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</si>
  <si>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</si>
  <si>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</si>
  <si>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</si>
  <si>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</si>
  <si>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</si>
  <si>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</si>
  <si>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</si>
  <si>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</si>
  <si>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</si>
  <si>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</si>
  <si>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</si>
  <si>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</si>
  <si>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</si>
  <si>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</si>
  <si>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</si>
  <si>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</si>
  <si>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</si>
  <si>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</si>
  <si>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</si>
  <si>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</si>
  <si>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</si>
  <si>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</si>
  <si>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</si>
  <si>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</si>
  <si>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</si>
  <si>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</si>
  <si>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</si>
  <si>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</si>
  <si>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</si>
  <si>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</si>
  <si>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</si>
  <si>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</si>
  <si>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</si>
  <si>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</si>
  <si>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</si>
  <si>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</si>
  <si>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</si>
  <si>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</si>
  <si>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</si>
  <si>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</si>
  <si>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</si>
  <si>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</si>
  <si>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</si>
  <si>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</si>
  <si>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</si>
  <si>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</si>
  <si>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</si>
  <si>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</si>
  <si>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</si>
  <si>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</si>
  <si>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</si>
  <si>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</si>
  <si>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</si>
  <si>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</si>
  <si>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</si>
  <si>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</si>
  <si>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</si>
  <si>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</si>
  <si>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</si>
  <si>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</si>
  <si>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</si>
  <si>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</si>
  <si>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</si>
  <si>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</si>
  <si>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</si>
  <si>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</si>
  <si>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</si>
  <si>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</si>
  <si>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</si>
  <si>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</si>
  <si>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</si>
  <si>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</si>
  <si>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</si>
  <si>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</si>
  <si>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</si>
  <si>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</si>
  <si>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</si>
  <si>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</si>
  <si>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</si>
  <si>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</si>
  <si>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</si>
  <si>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</si>
  <si>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</si>
  <si>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</si>
  <si>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</si>
  <si>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</si>
  <si>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</si>
  <si>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</si>
  <si>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</si>
  <si>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</si>
  <si>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</si>
  <si>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</si>
  <si>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</si>
  <si>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</si>
  <si>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</si>
  <si>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</si>
  <si>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</si>
  <si>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</si>
  <si>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</si>
  <si>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</si>
  <si>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</si>
  <si>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</si>
  <si>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</si>
  <si>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</si>
  <si>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</si>
  <si>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</si>
  <si>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</si>
  <si>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</si>
  <si>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</si>
  <si>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</si>
  <si>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</si>
  <si>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</si>
  <si>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</si>
  <si>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</si>
  <si>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</si>
  <si>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</si>
  <si>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</si>
  <si>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</si>
  <si>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</si>
  <si>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</si>
  <si>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</si>
  <si>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</si>
  <si>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</si>
  <si>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</si>
  <si>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</si>
  <si>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</si>
  <si>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</si>
  <si>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</si>
  <si>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</si>
  <si>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</si>
  <si>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</si>
  <si>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</si>
  <si>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</si>
  <si>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</si>
  <si>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</si>
  <si>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</si>
  <si>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</si>
  <si>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</si>
  <si>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</si>
  <si>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</si>
  <si>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</si>
  <si>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</si>
  <si>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</si>
  <si>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</si>
  <si>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</si>
  <si>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</si>
  <si>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</si>
  <si>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</si>
  <si>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</si>
  <si>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</si>
  <si>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</si>
  <si>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</si>
  <si>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</si>
  <si>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</si>
  <si>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</si>
  <si>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</si>
  <si>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</si>
  <si>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</si>
  <si>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</si>
  <si>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</si>
  <si>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</si>
  <si>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</si>
  <si>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</si>
  <si>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</si>
  <si>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</si>
  <si>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</si>
  <si>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</si>
  <si>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</si>
  <si>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</si>
  <si>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</si>
  <si>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</si>
  <si>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</si>
  <si>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</si>
  <si>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</si>
  <si>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</si>
  <si>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</si>
  <si>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</si>
  <si>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</si>
  <si>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</si>
  <si>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</si>
  <si>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</si>
  <si>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</si>
  <si>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</si>
  <si>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</si>
  <si>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</si>
  <si>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</si>
  <si>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</si>
  <si>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</si>
  <si>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</si>
  <si>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</si>
  <si>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</si>
  <si>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</si>
  <si>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</si>
  <si>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</si>
  <si>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</si>
  <si>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</si>
  <si>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</si>
  <si>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</si>
  <si>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</si>
  <si>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</si>
  <si>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</si>
  <si>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</si>
  <si>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</si>
  <si>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</si>
  <si>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</si>
  <si>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</si>
  <si>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</si>
  <si>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</si>
  <si>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</si>
  <si>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</si>
  <si>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</si>
  <si>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</si>
  <si>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</si>
  <si>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</si>
  <si>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</si>
  <si>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</si>
  <si>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</si>
  <si>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</si>
  <si>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</si>
  <si>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</si>
  <si>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</si>
  <si>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</si>
  <si>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</si>
  <si>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</si>
  <si>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</si>
  <si>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</si>
  <si>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</si>
  <si>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</si>
  <si>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</si>
  <si>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</si>
  <si>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</si>
  <si>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</si>
  <si>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</si>
  <si>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</si>
  <si>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</si>
  <si>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</si>
  <si>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</si>
  <si>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</si>
  <si>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</si>
  <si>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</si>
  <si>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</si>
  <si>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</si>
  <si>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</si>
  <si>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</si>
  <si>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</si>
  <si>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</si>
  <si>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</si>
  <si>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</si>
  <si>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</si>
  <si>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</si>
  <si>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</si>
  <si>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</si>
  <si>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</si>
  <si>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</si>
  <si>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</si>
  <si>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</si>
  <si>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</si>
  <si>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</si>
  <si>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</si>
  <si>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</si>
  <si>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</si>
  <si>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</si>
  <si>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</si>
  <si>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</si>
  <si>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</si>
  <si>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</si>
  <si>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</si>
  <si>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</si>
  <si>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</si>
  <si>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</si>
  <si>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</si>
  <si>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</si>
  <si>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</si>
  <si>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</si>
  <si>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</si>
  <si>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</si>
  <si>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</si>
  <si>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</si>
  <si>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</si>
  <si>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</si>
  <si>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</si>
  <si>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</si>
  <si>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</si>
  <si>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</si>
  <si>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</si>
  <si>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</si>
  <si>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</si>
  <si>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</si>
  <si>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</si>
  <si>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</si>
  <si>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</si>
  <si>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</si>
  <si>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</si>
  <si>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</si>
  <si>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</si>
  <si>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</si>
  <si>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</si>
  <si>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</si>
  <si>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</si>
  <si>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</si>
  <si>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</si>
  <si>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</si>
  <si>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</si>
  <si>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</si>
  <si>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</si>
  <si>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</si>
  <si>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</si>
  <si>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</si>
  <si>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</si>
  <si>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</si>
  <si>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</si>
  <si>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</si>
  <si>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</si>
  <si>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</si>
  <si>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</si>
  <si>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</si>
  <si>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</si>
  <si>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</si>
  <si>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</si>
  <si>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</si>
  <si>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</si>
  <si>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</si>
  <si>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</si>
  <si>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</si>
  <si>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</si>
  <si>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</si>
  <si>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</si>
  <si>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</si>
  <si>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</si>
  <si>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</si>
  <si>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</si>
  <si>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</si>
  <si>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</si>
  <si>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</si>
  <si>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</si>
  <si>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</si>
  <si>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</si>
  <si>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</si>
  <si>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</si>
  <si>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</si>
  <si>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</si>
  <si>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</si>
  <si>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</si>
  <si>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</si>
  <si>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</si>
  <si>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</si>
  <si>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</si>
  <si>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</si>
  <si>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</si>
  <si>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</si>
  <si>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</si>
  <si>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</si>
  <si>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</si>
  <si>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</si>
  <si>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</si>
  <si>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</si>
  <si>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</si>
  <si>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</si>
  <si>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</si>
  <si>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</si>
  <si>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</si>
  <si>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</si>
  <si>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</si>
  <si>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</si>
  <si>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</si>
  <si>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</si>
  <si>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</si>
  <si>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</si>
  <si>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</si>
  <si>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</si>
  <si>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</si>
  <si>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</si>
  <si>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</si>
  <si>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</si>
  <si>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</si>
  <si>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</si>
  <si>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</si>
  <si>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</si>
  <si>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</si>
  <si>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</si>
  <si>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</si>
  <si>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</si>
  <si>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</si>
  <si>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</si>
  <si>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</si>
  <si>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</si>
  <si>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</si>
  <si>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</si>
  <si>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</si>
  <si>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</si>
  <si>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</si>
  <si>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</si>
  <si>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</si>
  <si>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</si>
  <si>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</si>
  <si>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</si>
  <si>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</si>
  <si>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</si>
  <si>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</si>
  <si>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</si>
  <si>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</si>
  <si>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</si>
  <si>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</si>
  <si>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</si>
  <si>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</si>
  <si>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</si>
  <si>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</si>
  <si>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</si>
  <si>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</si>
  <si>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</si>
  <si>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</si>
  <si>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</si>
  <si>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</si>
  <si>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</si>
  <si>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</si>
  <si>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</si>
  <si>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</si>
  <si>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</si>
  <si>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</si>
  <si>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</si>
  <si>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</si>
  <si>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</si>
  <si>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</si>
  <si>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</si>
  <si>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</si>
  <si>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</si>
  <si>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</si>
  <si>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</si>
  <si>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</si>
  <si>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</si>
  <si>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</si>
  <si>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</si>
  <si>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</si>
  <si>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</si>
  <si>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</si>
  <si>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</si>
  <si>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</si>
  <si>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</si>
  <si>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</si>
  <si>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</si>
  <si>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</si>
  <si>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</si>
  <si>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</si>
  <si>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</si>
  <si>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</si>
  <si>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</si>
  <si>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</si>
  <si>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</si>
  <si>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</si>
  <si>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</si>
  <si>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</si>
  <si>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</si>
  <si>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</si>
  <si>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</si>
  <si>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</si>
  <si>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</si>
  <si>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</si>
  <si>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</si>
  <si>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</si>
  <si>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</si>
  <si>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</si>
  <si>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</si>
  <si>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</si>
  <si>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</si>
  <si>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</si>
  <si>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</si>
  <si>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</si>
  <si>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</si>
  <si>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</si>
  <si>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</si>
  <si>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</si>
  <si>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</si>
  <si>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</si>
  <si>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</si>
  <si>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</si>
  <si>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</si>
  <si>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</si>
  <si>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</si>
  <si>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</si>
  <si>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</si>
  <si>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</si>
  <si>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</si>
  <si>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</si>
  <si>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</si>
  <si>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</si>
  <si>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</si>
  <si>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</si>
  <si>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</si>
  <si>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</si>
  <si>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</si>
  <si>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</si>
  <si>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</si>
  <si>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</si>
  <si>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</si>
  <si>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</si>
  <si>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</si>
  <si>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</si>
  <si>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</si>
  <si>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</si>
  <si>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</si>
  <si>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</si>
  <si>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</si>
  <si>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</si>
  <si>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</si>
  <si>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</si>
  <si>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</si>
  <si>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</si>
  <si>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</si>
  <si>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</si>
  <si>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</si>
  <si>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</si>
  <si>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</si>
  <si>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</si>
  <si>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</si>
  <si>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</si>
  <si>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</si>
  <si>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</si>
  <si>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</si>
  <si>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</si>
  <si>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</si>
  <si>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</si>
  <si>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</si>
  <si>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</si>
  <si>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</si>
  <si>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</si>
  <si>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</si>
  <si>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</si>
  <si>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</si>
  <si>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</si>
  <si>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</si>
  <si>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</si>
  <si>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</si>
  <si>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</si>
  <si>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</si>
  <si>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</si>
  <si>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</si>
  <si>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</si>
  <si>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</si>
  <si>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</si>
  <si>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</si>
  <si>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</si>
  <si>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</si>
  <si>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</si>
  <si>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</si>
  <si>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</si>
  <si>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</si>
  <si>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</si>
  <si>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</si>
  <si>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</si>
  <si>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</si>
  <si>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</si>
  <si>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</si>
  <si>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</si>
  <si>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</si>
  <si>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</si>
  <si>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</si>
  <si>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</si>
  <si>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</si>
  <si>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</si>
  <si>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</si>
  <si>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</si>
  <si>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</si>
  <si>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</si>
  <si>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</si>
  <si>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</si>
  <si>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</si>
  <si>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</si>
  <si>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</si>
  <si>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</si>
  <si>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</si>
  <si>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</si>
  <si>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</si>
  <si>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</si>
  <si>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</si>
  <si>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</si>
  <si>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</si>
  <si>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</si>
  <si>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</si>
  <si>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</si>
  <si>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</si>
  <si>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</si>
  <si>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</si>
  <si>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</si>
  <si>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</si>
  <si>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</si>
  <si>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</si>
  <si>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</si>
  <si>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</si>
  <si>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</si>
  <si>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</si>
  <si>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</si>
  <si>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</si>
  <si>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</si>
  <si>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</si>
  <si>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</si>
  <si>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</si>
  <si>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</si>
  <si>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</si>
  <si>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</si>
  <si>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</si>
  <si>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</si>
  <si>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</si>
  <si>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</si>
  <si>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</si>
  <si>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</si>
  <si>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</si>
  <si>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</si>
  <si>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</si>
  <si>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</si>
  <si>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</si>
  <si>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</si>
  <si>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</si>
  <si>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</si>
  <si>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</si>
  <si>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</si>
  <si>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</si>
  <si>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</si>
  <si>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</si>
  <si>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</si>
  <si>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</si>
  <si>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</si>
  <si>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</si>
  <si>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</si>
  <si>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</si>
  <si>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</si>
  <si>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</si>
  <si>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</si>
  <si>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</si>
  <si>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</si>
  <si>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</si>
  <si>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</si>
  <si>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</si>
  <si>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</si>
  <si>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</si>
  <si>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</si>
  <si>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</si>
  <si>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</si>
  <si>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</si>
  <si>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</si>
  <si>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</si>
  <si>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</si>
  <si>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</si>
  <si>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</si>
  <si>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</si>
  <si>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</si>
  <si>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</si>
  <si>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</si>
  <si>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</si>
  <si>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</si>
  <si>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</si>
  <si>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</si>
  <si>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</si>
  <si>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</si>
  <si>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</si>
  <si>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</si>
  <si>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</si>
  <si>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</si>
  <si>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</si>
  <si>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</si>
  <si>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</si>
  <si>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</si>
  <si>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</si>
  <si>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</si>
  <si>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</si>
  <si>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</si>
  <si>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</si>
  <si>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</si>
  <si>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</si>
  <si>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</si>
  <si>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</si>
  <si>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</si>
  <si>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</si>
  <si>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</si>
  <si>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</si>
  <si>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</si>
  <si>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</si>
  <si>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</si>
  <si>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</si>
  <si>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</si>
  <si>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</si>
  <si>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</si>
  <si>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</si>
  <si>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</si>
  <si>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</si>
  <si>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</si>
  <si>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</si>
  <si>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</si>
  <si>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</si>
  <si>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</si>
  <si>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</si>
  <si>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</si>
  <si>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</si>
  <si>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</si>
  <si>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</si>
  <si>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</si>
  <si>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</si>
  <si>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</si>
  <si>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</si>
  <si>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</si>
  <si>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</si>
  <si>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</si>
  <si>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</si>
  <si>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</si>
  <si>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</si>
  <si>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</si>
  <si>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</si>
  <si>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</si>
  <si>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</si>
  <si>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</si>
  <si>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</si>
  <si>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</si>
  <si>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</si>
  <si>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</si>
  <si>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</si>
  <si>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</si>
  <si>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</si>
  <si>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</si>
  <si>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</si>
  <si>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</si>
  <si>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</si>
  <si>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</si>
  <si>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</si>
  <si>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</si>
  <si>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</si>
  <si>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</si>
  <si>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</si>
  <si>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</si>
  <si>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</si>
  <si>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</si>
  <si>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</si>
  <si>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</si>
  <si>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</si>
  <si>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</si>
  <si>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</si>
  <si>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</si>
  <si>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</si>
  <si>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</si>
  <si>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</si>
  <si>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</si>
  <si>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</si>
  <si>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</si>
  <si>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</si>
  <si>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</si>
  <si>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</si>
  <si>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</si>
  <si>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</si>
  <si>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</si>
  <si>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</si>
  <si>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</si>
  <si>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</si>
  <si>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</si>
  <si>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</si>
  <si>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</si>
  <si>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</si>
  <si>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</si>
  <si>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</si>
  <si>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</si>
  <si>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</si>
  <si>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</si>
  <si>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</si>
  <si>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</si>
  <si>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</si>
  <si>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</si>
  <si>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</si>
  <si>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</si>
  <si>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</si>
  <si>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</si>
  <si>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</si>
  <si>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</si>
  <si>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</si>
  <si>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</si>
  <si>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</si>
  <si>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</si>
  <si>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</si>
  <si>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</si>
  <si>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</si>
  <si>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</si>
  <si>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</si>
  <si>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</si>
  <si>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</si>
  <si>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</si>
  <si>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</si>
  <si>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</si>
  <si>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</si>
  <si>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</si>
  <si>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</si>
  <si>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</si>
  <si>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</si>
  <si>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</si>
  <si>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</si>
  <si>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</si>
  <si>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</si>
  <si>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</si>
  <si>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</si>
  <si>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</si>
  <si>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</si>
  <si>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</si>
  <si>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</si>
  <si>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</si>
  <si>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</si>
  <si>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</si>
  <si>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</si>
  <si>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</si>
  <si>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</si>
  <si>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</si>
  <si>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</si>
  <si>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</si>
  <si>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</si>
  <si>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</si>
  <si>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</si>
  <si>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</si>
  <si>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</si>
  <si>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</si>
  <si>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</si>
  <si>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</si>
  <si>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</si>
  <si>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</si>
  <si>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</si>
  <si>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</si>
  <si>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</si>
  <si>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</si>
  <si>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</si>
  <si>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</si>
  <si>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</si>
  <si>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</si>
  <si>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</si>
  <si>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</si>
  <si>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</si>
  <si>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</si>
  <si>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</si>
  <si>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</si>
  <si>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</si>
  <si>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</si>
  <si>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</si>
  <si>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</si>
  <si>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</si>
  <si>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</si>
  <si>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</si>
  <si>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</si>
  <si>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</si>
  <si>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</si>
  <si>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</si>
  <si>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</si>
  <si>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</si>
  <si>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</si>
  <si>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</si>
  <si>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</si>
  <si>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</si>
  <si>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</si>
  <si>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</si>
  <si>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</si>
  <si>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</si>
  <si>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</si>
  <si>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</si>
  <si>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</si>
  <si>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</si>
  <si>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</si>
  <si>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</si>
  <si>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</si>
  <si>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</si>
  <si>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</si>
  <si>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</si>
  <si>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</si>
  <si>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</si>
  <si>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</si>
  <si>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</si>
  <si>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</si>
  <si>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</si>
  <si>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</si>
  <si>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</si>
  <si>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</si>
  <si>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</si>
  <si>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</si>
  <si>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</si>
  <si>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</si>
  <si>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</si>
  <si>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</si>
  <si>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</si>
  <si>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</si>
  <si>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</si>
  <si>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</si>
  <si>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</si>
  <si>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</si>
  <si>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</si>
  <si>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</si>
  <si>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</si>
  <si>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</si>
  <si>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</si>
  <si>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</si>
  <si>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</si>
  <si>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</si>
  <si>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</si>
  <si>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</si>
  <si>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</si>
  <si>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</si>
  <si>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</si>
  <si>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</si>
  <si>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</si>
  <si>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</si>
  <si>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</si>
  <si>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</si>
  <si>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</si>
  <si>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</si>
  <si>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</si>
  <si>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</si>
  <si>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</si>
  <si>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</si>
  <si>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</si>
  <si>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</si>
  <si>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</si>
  <si>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</si>
  <si>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</si>
  <si>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</si>
  <si>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</si>
  <si>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</si>
  <si>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</si>
  <si>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</si>
  <si>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</si>
  <si>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</si>
  <si>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</si>
  <si>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</si>
  <si>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</si>
  <si>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</si>
  <si>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</si>
  <si>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</si>
  <si>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</si>
  <si>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</si>
  <si>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</si>
  <si>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</si>
  <si>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</si>
  <si>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</si>
  <si>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</si>
  <si>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</si>
  <si>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</si>
  <si>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</si>
  <si>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</si>
  <si>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</si>
  <si>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</si>
  <si>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</si>
  <si>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</si>
  <si>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</si>
  <si>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</si>
  <si>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</si>
  <si>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</si>
  <si>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</si>
  <si>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</si>
  <si>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</si>
  <si>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</si>
  <si>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</si>
  <si>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</si>
  <si>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</si>
  <si>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</si>
  <si>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</si>
  <si>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</si>
  <si>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</si>
  <si>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</si>
  <si>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</si>
  <si>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</si>
  <si>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</si>
  <si>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</si>
  <si>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</si>
  <si>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</si>
  <si>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</si>
  <si>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</si>
  <si>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</si>
  <si>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</si>
  <si>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</si>
  <si>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</si>
  <si>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</si>
  <si>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</si>
  <si>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</si>
  <si>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</si>
  <si>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</si>
  <si>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</si>
  <si>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</si>
  <si>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</si>
  <si>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</si>
  <si>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</si>
  <si>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</si>
  <si>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</si>
  <si>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</si>
  <si>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</si>
  <si>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</si>
  <si>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</si>
  <si>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</si>
  <si>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</si>
  <si>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</si>
  <si>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</si>
  <si>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</si>
  <si>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</si>
  <si>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</si>
  <si>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</si>
  <si>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</si>
  <si>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</si>
  <si>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</si>
  <si>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</si>
  <si>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</si>
  <si>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</si>
  <si>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</si>
  <si>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</si>
  <si>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</si>
  <si>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</si>
  <si>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</si>
  <si>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</si>
  <si>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</si>
  <si>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</si>
  <si>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</si>
  <si>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</si>
  <si>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</si>
  <si>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</si>
  <si>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</si>
  <si>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</si>
  <si>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</si>
  <si>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</si>
  <si>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</si>
  <si>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</si>
  <si>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</si>
  <si>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</si>
  <si>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</si>
  <si>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</si>
  <si>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</si>
  <si>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</si>
  <si>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</si>
  <si>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</si>
  <si>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</si>
  <si>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</si>
  <si>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</si>
  <si>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</si>
  <si>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</si>
  <si>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</si>
  <si>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</si>
  <si>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</si>
  <si>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</si>
  <si>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</si>
  <si>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</si>
  <si>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</si>
  <si>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</si>
  <si>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</si>
  <si>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</si>
  <si>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</si>
  <si>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</si>
  <si>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</si>
  <si>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</si>
  <si>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</si>
  <si>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</si>
  <si>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</si>
  <si>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</si>
  <si>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</si>
  <si>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</si>
  <si>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</si>
  <si>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</si>
  <si>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</si>
  <si>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</si>
  <si>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</si>
  <si>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</si>
  <si>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</si>
  <si>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</si>
  <si>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</si>
  <si>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</si>
  <si>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</si>
  <si>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</si>
  <si>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</si>
  <si>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</si>
  <si>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</si>
  <si>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</si>
  <si>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</si>
  <si>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</si>
  <si>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</si>
  <si>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</si>
  <si>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</si>
  <si>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</si>
  <si>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</si>
  <si>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</si>
  <si>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</si>
  <si>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</si>
  <si>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</si>
  <si>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</si>
  <si>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</si>
  <si>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</si>
  <si>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</si>
  <si>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</si>
  <si>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</si>
  <si>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</si>
  <si>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</si>
  <si>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</si>
  <si>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</si>
  <si>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</si>
  <si>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</si>
  <si>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</si>
  <si>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</si>
  <si>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</si>
  <si>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</si>
  <si>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</si>
  <si>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</si>
  <si>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</si>
  <si>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</si>
  <si>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</si>
  <si>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</si>
  <si>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</si>
  <si>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</si>
  <si>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</si>
  <si>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</si>
  <si>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</si>
  <si>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</si>
  <si>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</si>
  <si>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</si>
  <si>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</si>
  <si>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</si>
  <si>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</si>
  <si>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</si>
  <si>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</si>
  <si>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</si>
  <si>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</si>
  <si>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</si>
  <si>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</si>
  <si>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</si>
  <si>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</si>
  <si>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</si>
  <si>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</si>
  <si>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</si>
  <si>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</si>
  <si>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</si>
  <si>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</si>
  <si>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</si>
  <si>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</si>
  <si>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</si>
  <si>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</si>
  <si>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</si>
  <si>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</si>
  <si>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</si>
  <si>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</si>
  <si>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</si>
  <si>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</si>
  <si>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</si>
  <si>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</si>
  <si>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</si>
  <si>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</si>
  <si>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</si>
  <si>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</si>
  <si>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</si>
  <si>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</si>
  <si>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</si>
  <si>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</si>
  <si>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</si>
  <si>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</si>
  <si>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</si>
  <si>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</si>
  <si>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</si>
  <si>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</si>
  <si>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</si>
  <si>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</si>
  <si>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</si>
  <si>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</si>
  <si>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</si>
  <si>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</si>
  <si>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</si>
  <si>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</si>
  <si>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</si>
  <si>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</si>
  <si>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</si>
  <si>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</si>
  <si>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</si>
  <si>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</si>
  <si>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</si>
  <si>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</si>
  <si>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</si>
  <si>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</si>
  <si>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</si>
  <si>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</si>
  <si>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</si>
  <si>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</si>
  <si>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</si>
  <si>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</si>
  <si>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</si>
  <si>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</si>
  <si>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</si>
  <si>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</si>
  <si>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</si>
  <si>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</si>
  <si>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</si>
  <si>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</si>
  <si>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</si>
  <si>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</si>
  <si>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</si>
  <si>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</si>
  <si>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</si>
  <si>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</si>
  <si>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</si>
  <si>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</si>
  <si>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</si>
  <si>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</si>
  <si>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</si>
  <si>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</si>
  <si>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</si>
  <si>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</si>
  <si>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</si>
  <si>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</si>
  <si>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</si>
  <si>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</si>
  <si>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</si>
  <si>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</si>
  <si>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</si>
  <si>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</si>
  <si>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</si>
  <si>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</si>
  <si>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</si>
  <si>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</si>
  <si>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</si>
  <si>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</si>
  <si>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</si>
  <si>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</si>
  <si>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</si>
  <si>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</si>
  <si>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</si>
  <si>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</si>
  <si>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</si>
  <si>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</si>
  <si>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</si>
  <si>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</si>
  <si>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</si>
  <si>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</si>
  <si>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</si>
  <si>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</si>
  <si>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</si>
  <si>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</si>
  <si>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</si>
  <si>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</si>
  <si>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</si>
  <si>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</si>
  <si>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</si>
  <si>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</si>
  <si>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</si>
  <si>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</si>
  <si>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</si>
  <si>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</si>
  <si>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</si>
  <si>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</si>
  <si>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</si>
  <si>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</si>
  <si>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</si>
  <si>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</si>
  <si>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</si>
  <si>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</si>
  <si>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</si>
  <si>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</si>
  <si>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</si>
  <si>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</si>
  <si>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</si>
  <si>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</si>
  <si>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</si>
  <si>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</si>
  <si>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</si>
  <si>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</si>
  <si>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</si>
  <si>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</si>
  <si>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</si>
  <si>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</si>
  <si>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</si>
  <si>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</si>
  <si>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</si>
  <si>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</si>
  <si>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</si>
  <si>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</si>
  <si>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</si>
  <si>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</si>
  <si>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</si>
  <si>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</si>
  <si>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</si>
  <si>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</si>
  <si>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</si>
  <si>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</si>
  <si>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</si>
  <si>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</si>
  <si>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</si>
  <si>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</si>
  <si>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</si>
  <si>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</si>
  <si>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</si>
  <si>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</si>
  <si>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</si>
  <si>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</si>
  <si>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</si>
  <si>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</si>
  <si>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</si>
  <si>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</si>
  <si>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</si>
  <si>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</si>
  <si>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</si>
  <si>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</si>
  <si>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</si>
  <si>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</si>
  <si>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</si>
  <si>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</si>
  <si>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</si>
  <si>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</si>
  <si>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</si>
  <si>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</si>
  <si>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</si>
  <si>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</si>
  <si>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</si>
  <si>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</si>
  <si>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</si>
  <si>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</si>
  <si>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</si>
  <si>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</si>
  <si>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</si>
  <si>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</si>
  <si>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</si>
  <si>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</si>
  <si>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</si>
  <si>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</si>
  <si>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</si>
  <si>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</si>
  <si>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</si>
  <si>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</si>
  <si>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</si>
  <si>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</si>
  <si>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</si>
  <si>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</si>
  <si>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</si>
  <si>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</si>
  <si>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</si>
  <si>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</si>
  <si>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</si>
  <si>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</si>
  <si>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</si>
  <si>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</si>
  <si>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</si>
  <si>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</si>
  <si>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</si>
  <si>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</si>
  <si>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</si>
  <si>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</si>
  <si>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</si>
  <si>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</si>
  <si>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</si>
  <si>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</si>
  <si>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</si>
  <si>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</si>
  <si>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</si>
  <si>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</si>
  <si>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</si>
  <si>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</si>
  <si>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</si>
  <si>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</si>
  <si>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</si>
  <si>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</si>
  <si>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</si>
  <si>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</si>
  <si>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</si>
  <si>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</si>
  <si>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</si>
  <si>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</si>
  <si>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</si>
  <si>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</si>
  <si>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</si>
  <si>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</si>
  <si>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</si>
  <si>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</si>
  <si>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</si>
  <si>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</si>
  <si>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</si>
  <si>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</si>
  <si>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</si>
  <si>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</si>
  <si>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</si>
  <si>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</si>
  <si>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</si>
  <si>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</si>
  <si>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</si>
  <si>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</si>
  <si>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</si>
  <si>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</si>
  <si>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</si>
  <si>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</si>
  <si>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</si>
  <si>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</si>
  <si>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</si>
  <si>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</si>
  <si>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</si>
  <si>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</si>
  <si>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</si>
  <si>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</si>
  <si>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</si>
  <si>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</si>
  <si>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</si>
  <si>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</si>
  <si>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</si>
  <si>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</si>
  <si>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</si>
  <si>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</si>
  <si>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</si>
  <si>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</si>
  <si>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</si>
  <si>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</si>
  <si>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</si>
  <si>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</si>
  <si>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</si>
  <si>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</si>
  <si>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</si>
  <si>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</si>
  <si>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</si>
  <si>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</si>
  <si>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</si>
  <si>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</si>
  <si>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</si>
  <si>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</si>
  <si>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</si>
  <si>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</si>
  <si>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</si>
  <si>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</si>
  <si>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</si>
  <si>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</si>
  <si>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</si>
  <si>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</si>
  <si>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</si>
  <si>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</si>
  <si>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</si>
  <si>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</si>
  <si>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</si>
  <si>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</si>
  <si>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</si>
  <si>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</si>
  <si>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</si>
  <si>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</si>
  <si>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</si>
  <si>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</si>
  <si>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</si>
  <si>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</si>
  <si>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</si>
  <si>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</si>
  <si>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</si>
  <si>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</si>
  <si>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</si>
  <si>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</si>
  <si>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</si>
  <si>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</si>
  <si>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</si>
  <si>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</si>
  <si>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</si>
  <si>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</si>
  <si>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</si>
  <si>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</si>
  <si>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</si>
  <si>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</si>
  <si>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</si>
  <si>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</si>
  <si>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</si>
  <si>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</si>
  <si>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</si>
  <si>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</si>
  <si>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</si>
  <si>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</si>
  <si>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</si>
  <si>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</si>
  <si>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</si>
  <si>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</si>
  <si>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</si>
  <si>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</si>
  <si>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</si>
  <si>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</si>
  <si>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</si>
  <si>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</si>
  <si>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</si>
  <si>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</si>
  <si>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</si>
  <si>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</si>
  <si>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</si>
  <si>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</si>
  <si>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</si>
  <si>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</si>
  <si>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</si>
  <si>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</si>
  <si>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</si>
  <si>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</si>
  <si>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</si>
  <si>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</si>
  <si>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</si>
  <si>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</si>
  <si>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</si>
  <si>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</si>
  <si>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</si>
  <si>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</si>
  <si>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</si>
  <si>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</si>
  <si>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</si>
  <si>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</si>
  <si>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</si>
  <si>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</si>
  <si>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</si>
  <si>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</si>
  <si>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</si>
  <si>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</si>
  <si>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</si>
  <si>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</si>
  <si>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</si>
  <si>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</si>
  <si>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</si>
  <si>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</si>
  <si>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</si>
  <si>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</si>
  <si>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</si>
  <si>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</si>
  <si>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</si>
  <si>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</si>
  <si>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</si>
  <si>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</si>
  <si>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</si>
  <si>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</si>
  <si>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</si>
  <si>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</si>
  <si>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</si>
  <si>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</si>
  <si>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</si>
  <si>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</si>
  <si>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</si>
  <si>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</si>
  <si>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</si>
  <si>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</si>
  <si>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</si>
  <si>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</si>
  <si>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</si>
  <si>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</si>
  <si>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</si>
  <si>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</si>
  <si>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</si>
  <si>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</si>
  <si>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</si>
  <si>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</si>
  <si>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</si>
  <si>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</si>
  <si>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</si>
  <si>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</si>
  <si>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</si>
  <si>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</si>
  <si>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</si>
  <si>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</si>
  <si>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</si>
  <si>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</si>
  <si>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</si>
  <si>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</si>
  <si>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</si>
  <si>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</si>
  <si>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</si>
  <si>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</si>
  <si>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</si>
  <si>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</si>
  <si>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</si>
  <si>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</si>
  <si>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</si>
  <si>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</si>
  <si>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</si>
  <si>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</si>
  <si>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</si>
  <si>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</si>
  <si>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</si>
  <si>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</si>
  <si>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</si>
  <si>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</si>
  <si>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</si>
  <si>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</si>
  <si>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</si>
  <si>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</si>
  <si>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</si>
  <si>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</si>
  <si>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</si>
  <si>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</si>
  <si>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</si>
  <si>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</si>
  <si>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</si>
  <si>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</si>
  <si>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</si>
  <si>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</si>
  <si>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</si>
  <si>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</si>
  <si>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</si>
  <si>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</si>
  <si>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</si>
  <si>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</si>
  <si>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</si>
  <si>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</si>
  <si>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</si>
  <si>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</si>
  <si>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</si>
  <si>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</si>
  <si>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</si>
  <si>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</si>
  <si>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</si>
  <si>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</si>
  <si>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</si>
  <si>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</si>
  <si>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</si>
  <si>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</si>
  <si>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</si>
  <si>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</si>
  <si>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</si>
  <si>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</si>
  <si>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</si>
  <si>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</si>
  <si>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</si>
  <si>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</si>
  <si>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</si>
  <si>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</si>
  <si>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</si>
  <si>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</si>
  <si>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</si>
  <si>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</si>
  <si>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</si>
  <si>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</si>
  <si>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</si>
  <si>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</si>
  <si>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</si>
  <si>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</si>
  <si>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</si>
  <si>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</si>
  <si>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</si>
  <si>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</si>
  <si>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</si>
  <si>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</si>
  <si>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</si>
  <si>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</si>
  <si>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</si>
  <si>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</si>
  <si>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</si>
  <si>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</si>
  <si>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</si>
  <si>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</si>
  <si>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</si>
  <si>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</si>
  <si>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</si>
  <si>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</si>
  <si>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</si>
  <si>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</si>
  <si>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</si>
  <si>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</si>
  <si>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</si>
  <si>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</si>
  <si>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</si>
  <si>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</si>
  <si>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</si>
  <si>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</si>
  <si>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</si>
  <si>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</si>
  <si>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</si>
  <si>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</si>
  <si>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</si>
  <si>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</si>
  <si>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</si>
  <si>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</si>
  <si>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</si>
  <si>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</si>
  <si>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</si>
  <si>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</si>
  <si>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</si>
  <si>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</si>
  <si>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</si>
  <si>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</si>
  <si>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</si>
  <si>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</si>
  <si>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</si>
  <si>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</si>
  <si>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</si>
  <si>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</si>
  <si>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</si>
  <si>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</si>
  <si>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</si>
  <si>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</si>
  <si>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</si>
  <si>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</si>
  <si>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</si>
  <si>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</si>
  <si>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</si>
  <si>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</si>
  <si>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</si>
  <si>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</si>
  <si>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</si>
  <si>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</si>
  <si>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</si>
  <si>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</si>
  <si>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</si>
  <si>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</si>
  <si>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</si>
  <si>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</si>
  <si>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</si>
  <si>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</si>
  <si>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</si>
  <si>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</si>
  <si>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</si>
  <si>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</si>
  <si>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</si>
  <si>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</si>
  <si>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</si>
  <si>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</si>
  <si>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</si>
  <si>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</si>
  <si>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</si>
  <si>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</si>
  <si>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</si>
  <si>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</si>
  <si>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</si>
  <si>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</si>
  <si>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</si>
  <si>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</si>
  <si>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</si>
  <si>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</si>
  <si>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</si>
  <si>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</si>
  <si>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</si>
  <si>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</si>
  <si>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</si>
  <si>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</si>
  <si>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</si>
  <si>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</si>
  <si>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</si>
  <si>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</si>
  <si>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</si>
  <si>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</si>
  <si>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</si>
  <si>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</si>
  <si>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</si>
  <si>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</si>
  <si>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</si>
  <si>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</si>
  <si>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</si>
  <si>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</si>
  <si>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</si>
  <si>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</si>
  <si>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</si>
  <si>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</si>
  <si>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</si>
  <si>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</si>
  <si>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</si>
  <si>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</si>
  <si>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</si>
  <si>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</si>
  <si>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</si>
  <si>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</si>
  <si>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</si>
  <si>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</si>
  <si>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</si>
  <si>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</si>
  <si>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</si>
  <si>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</si>
  <si>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</si>
  <si>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</si>
  <si>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</si>
  <si>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</si>
  <si>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</si>
  <si>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</si>
  <si>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</si>
  <si>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</si>
  <si>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</si>
  <si>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</si>
  <si>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</si>
  <si>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</si>
  <si>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</si>
  <si>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</si>
  <si>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</si>
  <si>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</si>
  <si>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</si>
  <si>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</si>
  <si>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</si>
  <si>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</si>
  <si>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</si>
  <si>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</si>
  <si>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</si>
  <si>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</si>
  <si>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</si>
  <si>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</si>
  <si>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</si>
  <si>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</si>
  <si>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</si>
  <si>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</si>
  <si>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</si>
  <si>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</si>
  <si>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</si>
  <si>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</si>
  <si>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</si>
  <si>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</si>
  <si>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</si>
  <si>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</si>
  <si>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</si>
  <si>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</si>
  <si>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</si>
  <si>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</si>
  <si>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</si>
  <si>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</si>
  <si>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</si>
  <si>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</si>
  <si>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</si>
  <si>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</si>
  <si>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</si>
  <si>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</si>
  <si>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</si>
  <si>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</si>
  <si>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</si>
  <si>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</si>
  <si>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</si>
  <si>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</si>
  <si>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</si>
  <si>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</si>
  <si>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</si>
  <si>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</si>
  <si>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</si>
  <si>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</si>
  <si>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</si>
  <si>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</si>
  <si>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</si>
  <si>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</si>
  <si>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</si>
  <si>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</si>
  <si>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</si>
  <si>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</si>
  <si>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</si>
  <si>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</si>
  <si>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</si>
  <si>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</si>
  <si>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</si>
  <si>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</si>
  <si>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</si>
  <si>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</si>
  <si>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</si>
  <si>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</si>
  <si>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</si>
  <si>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</si>
  <si>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</si>
  <si>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</si>
  <si>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</si>
  <si>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</si>
  <si>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</si>
  <si>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</si>
  <si>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</si>
  <si>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</si>
  <si>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</si>
  <si>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</si>
  <si>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</si>
  <si>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</si>
  <si>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</si>
  <si>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</si>
  <si>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</si>
  <si>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</si>
  <si>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</si>
  <si>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</si>
  <si>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</si>
  <si>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</si>
  <si>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</si>
  <si>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</si>
  <si>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</si>
  <si>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</si>
  <si>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</si>
  <si>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</si>
  <si>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</si>
  <si>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</si>
  <si>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</si>
  <si>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</si>
  <si>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</si>
  <si>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</si>
  <si>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</si>
  <si>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</si>
  <si>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</si>
  <si>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</si>
  <si>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</si>
  <si>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</si>
  <si>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</si>
  <si>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</si>
  <si>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</si>
  <si>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</si>
  <si>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</si>
  <si>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</si>
  <si>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</si>
  <si>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</si>
  <si>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</si>
  <si>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</si>
  <si>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</si>
  <si>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</si>
  <si>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</si>
  <si>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</si>
  <si>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</si>
  <si>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</si>
  <si>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</si>
  <si>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</si>
  <si>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</si>
  <si>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</si>
  <si>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</si>
  <si>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</si>
  <si>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</si>
  <si>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</si>
  <si>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</si>
  <si>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</si>
  <si>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</si>
  <si>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</si>
  <si>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</si>
  <si>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</si>
  <si>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</si>
  <si>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</si>
  <si>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</si>
  <si>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</si>
  <si>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</si>
  <si>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</si>
  <si>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</si>
  <si>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</si>
  <si>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</si>
  <si>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</si>
  <si>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</si>
  <si>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</si>
  <si>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</si>
  <si>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</si>
  <si>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</si>
  <si>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</si>
  <si>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</si>
  <si>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</si>
  <si>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</si>
  <si>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</si>
  <si>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</si>
  <si>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</si>
  <si>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</si>
  <si>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</si>
  <si>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</si>
  <si>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</si>
  <si>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</si>
  <si>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</si>
  <si>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</si>
  <si>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</si>
  <si>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</si>
  <si>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</si>
  <si>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</si>
  <si>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</si>
  <si>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</si>
  <si>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</si>
  <si>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</si>
  <si>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</si>
  <si>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</si>
  <si>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</si>
  <si>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</si>
  <si>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</si>
  <si>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</si>
  <si>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</si>
  <si>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</si>
  <si>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</si>
  <si>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</si>
  <si>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</si>
  <si>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</si>
  <si>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</si>
  <si>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</si>
  <si>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</si>
  <si>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</si>
  <si>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</si>
  <si>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</si>
  <si>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</si>
  <si>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</si>
  <si>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</si>
  <si>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</si>
  <si>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</si>
  <si>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</si>
  <si>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</si>
  <si>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</si>
  <si>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</si>
  <si>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</si>
  <si>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</si>
  <si>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</si>
  <si>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</si>
  <si>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</si>
  <si>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</si>
  <si>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</si>
  <si>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</si>
  <si>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</si>
  <si>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</si>
  <si>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</si>
  <si>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</si>
  <si>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</si>
  <si>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</si>
  <si>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</si>
  <si>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</si>
  <si>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</si>
  <si>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</si>
  <si>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</si>
  <si>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</si>
  <si>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</si>
  <si>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</si>
  <si>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</si>
  <si>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</si>
  <si>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</si>
  <si>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</si>
  <si>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</si>
  <si>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</si>
  <si>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</si>
  <si>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</si>
  <si>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</si>
  <si>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</si>
  <si>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</si>
  <si>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</si>
  <si>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</si>
  <si>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</si>
  <si>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</si>
  <si>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</si>
  <si>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</si>
  <si>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</si>
  <si>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</si>
  <si>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</si>
  <si>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</si>
  <si>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</si>
  <si>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</si>
  <si>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</si>
  <si>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</si>
  <si>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</si>
  <si>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</si>
  <si>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</si>
  <si>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</si>
  <si>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</si>
  <si>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</si>
  <si>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</si>
  <si>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</si>
  <si>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</si>
  <si>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</si>
  <si>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</si>
  <si>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</si>
  <si>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</si>
  <si>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</si>
  <si>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</si>
  <si>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</si>
  <si>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</si>
  <si>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</si>
  <si>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</si>
  <si>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</si>
  <si>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</si>
  <si>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</si>
  <si>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</si>
  <si>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</si>
  <si>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</si>
  <si>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</si>
  <si>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</si>
  <si>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</si>
  <si>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</si>
  <si>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</si>
  <si>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</si>
  <si>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</si>
  <si>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</si>
  <si>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</si>
  <si>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</si>
  <si>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</si>
  <si>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</si>
  <si>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</si>
  <si>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</si>
  <si>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</si>
  <si>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</si>
  <si>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</si>
  <si>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</si>
  <si>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</si>
  <si>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</si>
  <si>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</si>
  <si>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</si>
  <si>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</si>
  <si>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</si>
  <si>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</si>
  <si>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</si>
  <si>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</si>
  <si>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</si>
  <si>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</si>
  <si>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</si>
  <si>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</si>
  <si>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</si>
  <si>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</si>
  <si>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</si>
  <si>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</si>
  <si>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</si>
  <si>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</si>
  <si>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</si>
  <si>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</si>
  <si>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</si>
  <si>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</si>
  <si>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</si>
  <si>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</si>
  <si>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</si>
  <si>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</si>
  <si>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</si>
  <si>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</si>
  <si>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</si>
  <si>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</si>
  <si>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</si>
  <si>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</si>
  <si>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</si>
  <si>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</si>
  <si>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</si>
  <si>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</si>
  <si>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</si>
  <si>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</si>
  <si>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</si>
  <si>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</si>
  <si>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</si>
  <si>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</si>
  <si>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</si>
  <si>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</si>
  <si>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</si>
  <si>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</si>
  <si>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</si>
  <si>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</si>
  <si>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</si>
  <si>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</si>
  <si>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</si>
  <si>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</si>
  <si>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</si>
  <si>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</si>
  <si>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</si>
  <si>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</si>
  <si>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</si>
  <si>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</si>
  <si>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</si>
  <si>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</si>
  <si>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</si>
  <si>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</si>
  <si>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</si>
  <si>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</si>
  <si>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</si>
  <si>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</si>
  <si>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</si>
  <si>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</si>
  <si>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</si>
  <si>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</si>
  <si>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</si>
  <si>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</si>
  <si>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</si>
  <si>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</si>
  <si>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</si>
  <si>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</si>
  <si>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</si>
  <si>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</si>
  <si>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</si>
  <si>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</si>
  <si>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</si>
  <si>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</si>
  <si>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</si>
  <si>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</si>
  <si>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</si>
  <si>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</si>
  <si>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</si>
  <si>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</si>
  <si>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</si>
  <si>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</si>
  <si>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</si>
  <si>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</si>
  <si>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</si>
  <si>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</si>
  <si>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</si>
  <si>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</si>
  <si>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</si>
  <si>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</si>
  <si>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</si>
  <si>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</si>
  <si>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</si>
  <si>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</si>
  <si>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</si>
  <si>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</si>
  <si>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</si>
  <si>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</si>
  <si>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</si>
  <si>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</si>
  <si>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</si>
  <si>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</si>
  <si>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</si>
  <si>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</si>
  <si>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</si>
  <si>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</si>
  <si>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</si>
  <si>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</si>
  <si>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</si>
  <si>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</si>
  <si>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</si>
  <si>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</si>
  <si>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</si>
  <si>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</si>
  <si>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</si>
  <si>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</si>
  <si>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</si>
  <si>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</si>
  <si>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</si>
  <si>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</si>
  <si>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</si>
  <si>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</si>
  <si>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</si>
  <si>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</si>
  <si>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</si>
  <si>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</si>
  <si>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</si>
  <si>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</si>
  <si>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</si>
  <si>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</si>
  <si>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</si>
  <si>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</si>
  <si>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</si>
  <si>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</si>
  <si>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</si>
  <si>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</si>
  <si>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</si>
  <si>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</si>
  <si>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</si>
  <si>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</si>
  <si>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</si>
  <si>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</si>
  <si>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</si>
  <si>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</si>
  <si>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</si>
  <si>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</si>
  <si>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</si>
  <si>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</si>
  <si>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</si>
  <si>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</si>
  <si>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</si>
  <si>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</si>
  <si>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</si>
  <si>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</si>
  <si>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</si>
  <si>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</si>
  <si>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</si>
  <si>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</si>
  <si>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</si>
  <si>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</si>
  <si>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</si>
  <si>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</si>
  <si>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</si>
  <si>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</si>
  <si>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</si>
  <si>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</si>
  <si>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</si>
  <si>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</si>
  <si>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</si>
  <si>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</si>
  <si>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</si>
  <si>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</si>
  <si>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</si>
  <si>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</si>
  <si>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</si>
  <si>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</si>
  <si>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</si>
  <si>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</si>
  <si>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</si>
  <si>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</si>
  <si>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</si>
  <si>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</si>
  <si>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</si>
  <si>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</si>
  <si>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</si>
  <si>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</si>
  <si>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</si>
  <si>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</si>
  <si>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</si>
  <si>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</si>
  <si>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</si>
  <si>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</si>
  <si>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</si>
  <si>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</si>
  <si>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</si>
  <si>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</si>
  <si>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</si>
  <si>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</si>
  <si>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</si>
  <si>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</si>
  <si>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</si>
  <si>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</si>
  <si>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</si>
  <si>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</si>
  <si>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</si>
  <si>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</si>
  <si>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</si>
  <si>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</si>
  <si>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</si>
  <si>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</si>
  <si>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</si>
  <si>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</si>
  <si>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</si>
  <si>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</si>
  <si>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</si>
  <si>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</si>
  <si>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</si>
  <si>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</si>
  <si>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</si>
  <si>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</si>
  <si>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</si>
  <si>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</si>
  <si>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</si>
  <si>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</si>
  <si>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</si>
  <si>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</si>
  <si>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</si>
  <si>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</si>
  <si>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</si>
  <si>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</si>
  <si>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</si>
  <si>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</si>
  <si>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</si>
  <si>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</si>
  <si>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</si>
  <si>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</si>
  <si>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</si>
  <si>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</si>
  <si>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</si>
  <si>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</si>
  <si>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</si>
  <si>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</si>
  <si>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</si>
  <si>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</si>
  <si>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</si>
  <si>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</si>
  <si>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</si>
  <si>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</si>
  <si>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</si>
  <si>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</si>
  <si>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</si>
  <si>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</si>
  <si>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</si>
  <si>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</si>
  <si>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</si>
  <si>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</si>
  <si>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</si>
  <si>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</si>
  <si>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</si>
  <si>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</si>
  <si>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</si>
  <si>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</si>
  <si>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</si>
  <si>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</si>
  <si>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</si>
  <si>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</si>
  <si>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</si>
  <si>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</si>
  <si>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</si>
  <si>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</si>
  <si>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</si>
  <si>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</si>
  <si>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</si>
  <si>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</si>
  <si>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</si>
  <si>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</si>
  <si>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</si>
  <si>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</si>
  <si>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</si>
  <si>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</si>
  <si>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</si>
  <si>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</si>
  <si>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</si>
  <si>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</si>
  <si>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</si>
  <si>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</si>
  <si>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</si>
  <si>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</si>
  <si>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</si>
  <si>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</si>
  <si>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</si>
  <si>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</si>
  <si>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</si>
  <si>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</si>
  <si>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</si>
  <si>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</si>
  <si>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</si>
  <si>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</si>
  <si>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</si>
  <si>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</si>
  <si>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</si>
  <si>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</si>
  <si>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</si>
  <si>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</si>
  <si>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</si>
  <si>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</si>
  <si>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</si>
  <si>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</si>
  <si>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</si>
  <si>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</si>
  <si>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</si>
  <si>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</si>
  <si>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</si>
  <si>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</si>
  <si>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</si>
  <si>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</si>
  <si>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</si>
  <si>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</si>
  <si>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</si>
  <si>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</si>
  <si>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</si>
  <si>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</si>
  <si>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</si>
  <si>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</si>
  <si>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</si>
  <si>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</si>
  <si>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</si>
  <si>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</si>
  <si>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</si>
  <si>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</si>
  <si>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</si>
  <si>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</si>
  <si>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</si>
  <si>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</si>
  <si>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</si>
  <si>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</si>
  <si>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</si>
  <si>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</si>
  <si>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</si>
  <si>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</si>
  <si>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</si>
  <si>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</si>
  <si>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</si>
  <si>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</si>
  <si>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</si>
  <si>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</si>
  <si>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</si>
  <si>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</si>
  <si>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</si>
  <si>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</si>
  <si>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</si>
  <si>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</si>
  <si>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</si>
  <si>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</si>
  <si>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</si>
  <si>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</si>
  <si>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</si>
  <si>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</si>
  <si>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</si>
  <si>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</si>
  <si>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</si>
  <si>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</si>
  <si>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</si>
  <si>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</si>
  <si>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</si>
  <si>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</si>
  <si>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</si>
  <si>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</si>
  <si>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</si>
  <si>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</si>
  <si>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</si>
  <si>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</si>
  <si>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</si>
  <si>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</si>
  <si>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</si>
  <si>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</si>
  <si>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</si>
  <si>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</si>
  <si>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</si>
  <si>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</si>
  <si>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</si>
  <si>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</si>
  <si>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</si>
  <si>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</si>
  <si>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</si>
  <si>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</si>
  <si>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</si>
  <si>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</si>
  <si>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</si>
  <si>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</si>
  <si>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</si>
  <si>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</si>
  <si>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</si>
  <si>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</si>
  <si>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</si>
  <si>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</si>
  <si>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</si>
  <si>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</si>
  <si>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</si>
  <si>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</si>
  <si>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</si>
  <si>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</si>
  <si>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</si>
  <si>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</si>
  <si>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</si>
  <si>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</si>
  <si>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</si>
  <si>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</si>
  <si>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</si>
  <si>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</si>
  <si>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</si>
  <si>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</si>
  <si>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</si>
  <si>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</si>
  <si>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</si>
  <si>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</si>
  <si>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</si>
  <si>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</si>
  <si>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</si>
  <si>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</si>
  <si>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</si>
  <si>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</si>
  <si>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</si>
  <si>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</si>
  <si>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</si>
  <si>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</si>
  <si>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</si>
  <si>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</si>
  <si>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</si>
  <si>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</si>
  <si>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</si>
  <si>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</si>
  <si>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</si>
  <si>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</si>
  <si>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</si>
  <si>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</si>
  <si>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</si>
  <si>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</si>
  <si>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</si>
  <si>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</si>
  <si>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</si>
  <si>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</si>
  <si>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</si>
  <si>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</si>
  <si>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</si>
  <si>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</si>
  <si>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</si>
  <si>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</si>
  <si>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</si>
  <si>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</si>
  <si>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</si>
  <si>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</si>
  <si>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</si>
  <si>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</si>
  <si>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</si>
  <si>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</si>
  <si>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</si>
  <si>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</si>
  <si>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</si>
  <si>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</si>
  <si>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</si>
  <si>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</si>
  <si>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</si>
  <si>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</si>
  <si>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</si>
  <si>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</si>
  <si>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</si>
  <si>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</si>
  <si>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</si>
  <si>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</si>
  <si>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</si>
  <si>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</si>
  <si>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</si>
  <si>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</si>
  <si>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</si>
  <si>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</si>
  <si>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</si>
  <si>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</si>
  <si>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</si>
  <si>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</si>
  <si>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</si>
  <si>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</si>
  <si>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</si>
  <si>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</si>
  <si>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</si>
  <si>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</si>
  <si>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</si>
  <si>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</si>
  <si>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</si>
  <si>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</si>
  <si>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</si>
  <si>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</si>
  <si>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</si>
  <si>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</si>
  <si>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</si>
  <si>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</si>
  <si>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</si>
  <si>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</si>
  <si>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</si>
  <si>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</si>
  <si>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</si>
  <si>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</si>
  <si>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</si>
  <si>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</si>
  <si>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</si>
  <si>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</si>
  <si>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</si>
  <si>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</si>
  <si>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</si>
  <si>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</si>
  <si>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</si>
  <si>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</si>
  <si>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</si>
  <si>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</si>
  <si>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</si>
  <si>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</si>
  <si>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</si>
  <si>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</si>
  <si>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</si>
  <si>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</si>
  <si>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</si>
  <si>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</si>
  <si>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</si>
  <si>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</si>
  <si>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</si>
  <si>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</si>
  <si>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</si>
  <si>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</si>
  <si>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</si>
  <si>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</si>
  <si>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</si>
  <si>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</si>
  <si>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</si>
  <si>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</si>
  <si>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</si>
  <si>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</si>
  <si>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</si>
  <si>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</si>
  <si>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</si>
  <si>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</si>
  <si>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</si>
  <si>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</si>
  <si>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</si>
  <si>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</si>
  <si>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</si>
  <si>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</si>
  <si>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</si>
  <si>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</si>
  <si>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</si>
  <si>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</si>
  <si>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</si>
  <si>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</si>
  <si>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</si>
  <si>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</si>
  <si>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</si>
  <si>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</si>
  <si>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</si>
  <si>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</si>
  <si>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</si>
  <si>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</si>
  <si>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</si>
  <si>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</si>
  <si>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</si>
  <si>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</si>
  <si>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</si>
  <si>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</si>
  <si>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</si>
  <si>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</si>
  <si>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</si>
  <si>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</si>
  <si>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</si>
  <si>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</si>
  <si>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</si>
  <si>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</si>
  <si>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</si>
  <si>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</si>
  <si>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</si>
  <si>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</si>
  <si>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</si>
  <si>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</si>
  <si>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</si>
  <si>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</si>
  <si>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</si>
  <si>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</si>
  <si>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</si>
  <si>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</si>
  <si>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</si>
  <si>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</si>
  <si>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</si>
  <si>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</si>
  <si>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</si>
  <si>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</si>
  <si>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</si>
  <si>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</si>
  <si>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</si>
  <si>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</si>
  <si>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</si>
  <si>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</si>
  <si>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</si>
  <si>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</si>
  <si>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</si>
  <si>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</si>
  <si>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</si>
  <si>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</si>
  <si>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</si>
  <si>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</si>
  <si>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</si>
  <si>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</si>
  <si>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</si>
  <si>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</si>
  <si>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</si>
  <si>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</si>
  <si>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</si>
  <si>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</si>
  <si>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</si>
  <si>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</si>
  <si>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</si>
  <si>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</si>
  <si>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</si>
  <si>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</si>
  <si>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</si>
  <si>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</si>
  <si>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</si>
  <si>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</si>
  <si>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</si>
  <si>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</si>
  <si>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</si>
  <si>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</si>
  <si>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</si>
  <si>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</si>
  <si>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</si>
  <si>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</si>
  <si>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</si>
  <si>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</si>
  <si>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</si>
  <si>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</si>
  <si>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</si>
  <si>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</si>
  <si>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</si>
  <si>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</si>
  <si>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</si>
  <si>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</si>
  <si>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</si>
  <si>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</si>
  <si>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</si>
  <si>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</si>
  <si>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</si>
  <si>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</si>
  <si>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</si>
  <si>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</si>
  <si>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</si>
  <si>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</si>
  <si>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</si>
  <si>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</si>
  <si>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</si>
  <si>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</si>
  <si>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</si>
  <si>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</si>
  <si>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</si>
  <si>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</si>
  <si>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</si>
  <si>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</si>
  <si>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</si>
  <si>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</si>
  <si>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</si>
  <si>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</si>
  <si>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</si>
  <si>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</si>
  <si>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</si>
  <si>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</si>
  <si>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</si>
  <si>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</si>
  <si>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</si>
  <si>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</si>
  <si>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</si>
  <si>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</si>
  <si>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</si>
  <si>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</si>
  <si>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</si>
  <si>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</si>
  <si>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</si>
  <si>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</si>
  <si>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</si>
  <si>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</si>
  <si>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</si>
  <si>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</si>
  <si>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</si>
  <si>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</si>
  <si>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</si>
  <si>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</si>
  <si>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</si>
  <si>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</si>
  <si>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</si>
  <si>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</si>
  <si>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</si>
  <si>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</si>
  <si>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</si>
  <si>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</si>
  <si>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</si>
  <si>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</si>
  <si>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</si>
  <si>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</si>
  <si>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</si>
  <si>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</si>
  <si>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</si>
  <si>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</si>
  <si>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</si>
  <si>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</si>
  <si>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</si>
  <si>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</si>
  <si>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</si>
  <si>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</si>
  <si>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</si>
  <si>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</si>
  <si>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</si>
  <si>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</si>
  <si>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</si>
  <si>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</si>
  <si>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</si>
  <si>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</si>
  <si>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</si>
  <si>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</si>
  <si>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</si>
  <si>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</si>
  <si>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</si>
  <si>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</si>
  <si>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</si>
  <si>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</si>
  <si>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</si>
  <si>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</si>
  <si>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</si>
  <si>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</si>
  <si>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</si>
  <si>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</si>
  <si>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</si>
  <si>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</si>
  <si>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</si>
  <si>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</si>
  <si>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</si>
  <si>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</si>
  <si>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</si>
  <si>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</si>
  <si>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</si>
  <si>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</si>
  <si>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</si>
  <si>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</si>
  <si>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</si>
  <si>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</si>
  <si>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</si>
  <si>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</si>
  <si>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</si>
  <si>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</si>
  <si>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</si>
  <si>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</si>
  <si>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</si>
  <si>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</si>
  <si>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</si>
  <si>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</si>
  <si>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</si>
  <si>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</si>
  <si>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</si>
  <si>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</si>
  <si>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</si>
  <si>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</si>
  <si>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</si>
  <si>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</si>
  <si>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</si>
  <si>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</si>
  <si>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</si>
  <si>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</si>
  <si>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</si>
  <si>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</si>
  <si>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</si>
  <si>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</si>
  <si>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</si>
  <si>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</si>
  <si>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</si>
  <si>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</si>
  <si>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</si>
  <si>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</si>
  <si>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</si>
  <si>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</si>
  <si>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</si>
  <si>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</si>
  <si>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</si>
  <si>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</si>
  <si>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</si>
  <si>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</si>
  <si>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</si>
  <si>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</si>
  <si>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</si>
  <si>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</si>
  <si>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</si>
  <si>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</si>
  <si>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</si>
  <si>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</si>
  <si>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</si>
  <si>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</si>
  <si>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</si>
  <si>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</si>
  <si>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</si>
  <si>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</si>
  <si>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</si>
  <si>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</si>
  <si>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</si>
  <si>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</si>
  <si>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</si>
  <si>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</si>
  <si>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</si>
  <si>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</si>
  <si>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</si>
  <si>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</si>
  <si>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</si>
  <si>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</si>
  <si>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</si>
  <si>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</si>
  <si>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</si>
  <si>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</si>
  <si>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</si>
  <si>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</si>
  <si>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</si>
  <si>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</si>
  <si>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</si>
  <si>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</si>
  <si>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</si>
  <si>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</si>
  <si>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</si>
  <si>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</si>
  <si>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</si>
  <si>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</si>
  <si>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</si>
  <si>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</si>
  <si>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</si>
  <si>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</si>
  <si>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</si>
  <si>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</si>
  <si>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</si>
  <si>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</si>
  <si>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</si>
  <si>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</si>
  <si>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</si>
  <si>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</si>
  <si>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</si>
  <si>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</si>
  <si>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</si>
  <si>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</si>
  <si>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</si>
  <si>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</si>
  <si>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</si>
  <si>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</si>
  <si>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</si>
  <si>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</si>
  <si>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</si>
  <si>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</si>
  <si>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</si>
  <si>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</si>
  <si>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</si>
  <si>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</si>
  <si>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</si>
  <si>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</si>
  <si>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</si>
  <si>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</si>
  <si>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</si>
  <si>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</si>
  <si>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</si>
  <si>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</si>
  <si>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</si>
  <si>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</si>
  <si>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</si>
  <si>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</si>
  <si>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</si>
  <si>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</si>
  <si>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</si>
  <si>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</si>
  <si>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</si>
  <si>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</si>
  <si>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</si>
  <si>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</si>
  <si>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</si>
  <si>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</si>
  <si>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</si>
  <si>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</si>
  <si>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</si>
  <si>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</si>
  <si>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</si>
  <si>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</si>
  <si>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</si>
  <si>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</si>
  <si>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</si>
  <si>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</si>
  <si>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</si>
  <si>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</si>
  <si>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</si>
  <si>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</si>
  <si>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</si>
  <si>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</si>
  <si>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</si>
  <si>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</si>
  <si>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</si>
  <si>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</si>
  <si>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</si>
  <si>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</si>
  <si>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</si>
  <si>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</si>
  <si>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</si>
  <si>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</si>
  <si>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</si>
  <si>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</si>
  <si>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</si>
  <si>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</si>
  <si>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</si>
  <si>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</si>
  <si>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</si>
  <si>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</si>
  <si>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</si>
  <si>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</si>
  <si>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</si>
  <si>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</si>
  <si>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</si>
  <si>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</si>
  <si>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</si>
  <si>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</si>
  <si>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</si>
  <si>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</si>
  <si>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</si>
  <si>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</si>
  <si>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</si>
  <si>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</si>
  <si>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</si>
  <si>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</si>
  <si>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</si>
  <si>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</si>
  <si>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</si>
  <si>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</si>
  <si>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</si>
  <si>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</si>
  <si>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</si>
  <si>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</si>
  <si>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</si>
  <si>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</si>
  <si>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</si>
  <si>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</si>
  <si>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</si>
  <si>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</si>
  <si>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</si>
  <si>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</si>
  <si>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</si>
  <si>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</si>
  <si>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</si>
  <si>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</si>
  <si>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</si>
  <si>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</si>
  <si>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</si>
  <si>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</si>
  <si>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</si>
  <si>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</si>
  <si>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</si>
  <si>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</si>
  <si>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</si>
  <si>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</si>
  <si>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</si>
  <si>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</si>
  <si>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</si>
  <si>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</si>
  <si>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</si>
  <si>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</si>
  <si>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</si>
  <si>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</si>
  <si>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</si>
  <si>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</si>
  <si>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</si>
  <si>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</si>
  <si>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</si>
  <si>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</si>
  <si>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</si>
  <si>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</si>
  <si>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</si>
  <si>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</si>
  <si>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</si>
  <si>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</si>
  <si>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</si>
  <si>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</si>
  <si>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</si>
  <si>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</si>
  <si>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</si>
  <si>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</si>
  <si>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</si>
  <si>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</si>
  <si>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</si>
  <si>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</si>
  <si>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</si>
  <si>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</si>
  <si>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</si>
  <si>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</si>
  <si>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</si>
  <si>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</si>
  <si>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</si>
  <si>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</si>
  <si>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</si>
  <si>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</si>
  <si>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</si>
  <si>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</si>
  <si>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</si>
  <si>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</si>
  <si>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</si>
  <si>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</si>
  <si>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</si>
  <si>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</si>
  <si>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</si>
  <si>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</si>
  <si>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</si>
  <si>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</si>
  <si>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</si>
  <si>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</si>
  <si>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</si>
  <si>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</si>
  <si>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</si>
  <si>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</si>
  <si>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</si>
  <si>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</si>
  <si>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</si>
  <si>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</si>
  <si>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</si>
  <si>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</si>
  <si>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</si>
  <si>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</si>
  <si>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</si>
  <si>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</si>
  <si>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</si>
  <si>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</si>
  <si>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</si>
  <si>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</si>
  <si>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</si>
  <si>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</si>
  <si>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</si>
  <si>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</si>
  <si>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</si>
  <si>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</si>
  <si>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</si>
  <si>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</si>
  <si>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</si>
  <si>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</si>
  <si>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</si>
  <si>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</si>
  <si>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</si>
  <si>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</si>
  <si>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</si>
  <si>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</si>
  <si>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</si>
  <si>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</si>
  <si>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</si>
  <si>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</si>
  <si>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</si>
  <si>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</si>
  <si>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</si>
  <si>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</si>
  <si>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</si>
  <si>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</si>
  <si>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</si>
  <si>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</si>
  <si>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</si>
  <si>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</si>
  <si>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</si>
  <si>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</si>
  <si>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</si>
  <si>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</si>
  <si>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</si>
  <si>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</si>
  <si>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</si>
  <si>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</si>
  <si>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</si>
  <si>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</si>
  <si>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</si>
  <si>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</si>
  <si>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</si>
  <si>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</si>
  <si>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</si>
  <si>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</si>
  <si>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</si>
  <si>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</si>
  <si>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</si>
  <si>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</si>
  <si>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</si>
  <si>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</si>
  <si>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</si>
  <si>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</si>
  <si>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</si>
  <si>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</si>
  <si>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</si>
  <si>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</si>
  <si>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</si>
  <si>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</si>
  <si>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</si>
  <si>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</si>
  <si>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</si>
  <si>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</si>
  <si>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</si>
  <si>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</si>
  <si>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</si>
  <si>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</si>
  <si>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</si>
  <si>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</si>
  <si>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</si>
  <si>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</si>
  <si>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</si>
  <si>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</si>
  <si>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</si>
  <si>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</si>
  <si>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</si>
  <si>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</si>
  <si>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</si>
  <si>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</si>
  <si>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</si>
  <si>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</si>
  <si>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</si>
  <si>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</si>
  <si>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</si>
  <si>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</si>
  <si>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</si>
  <si>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</si>
  <si>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</si>
  <si>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</si>
  <si>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</si>
  <si>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</si>
  <si>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</si>
  <si>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</si>
  <si>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</si>
  <si>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</si>
  <si>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</si>
  <si>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</si>
  <si>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</si>
  <si>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</si>
  <si>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</si>
  <si>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</si>
  <si>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</si>
  <si>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</si>
  <si>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</si>
  <si>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</si>
  <si>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</si>
  <si>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</si>
  <si>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</si>
  <si>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</si>
  <si>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</si>
  <si>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</si>
  <si>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</si>
  <si>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</si>
  <si>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</si>
  <si>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</si>
  <si>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</si>
  <si>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</si>
  <si>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</si>
  <si>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</si>
  <si>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</si>
  <si>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</si>
  <si>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</si>
  <si>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</si>
  <si>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</si>
  <si>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</si>
  <si>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</si>
  <si>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</si>
  <si>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</si>
  <si>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</si>
  <si>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</si>
  <si>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</si>
  <si>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</si>
  <si>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</si>
  <si>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</si>
  <si>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</si>
  <si>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</si>
  <si>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</si>
  <si>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</si>
  <si>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</si>
  <si>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</si>
  <si>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</si>
  <si>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</si>
  <si>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</si>
  <si>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</si>
  <si>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</si>
  <si>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</si>
  <si>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</si>
  <si>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</si>
  <si>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</si>
  <si>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</si>
  <si>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</si>
  <si>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</si>
  <si>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</si>
  <si>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</si>
  <si>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</si>
  <si>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</si>
  <si>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</si>
  <si>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</si>
  <si>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</si>
  <si>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</si>
  <si>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</si>
  <si>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</si>
  <si>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</si>
  <si>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</si>
  <si>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</si>
  <si>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</si>
  <si>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</si>
  <si>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</si>
  <si>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</si>
  <si>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</si>
  <si>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</si>
  <si>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</si>
  <si>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</si>
  <si>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</si>
  <si>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</si>
  <si>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</si>
  <si>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</si>
  <si>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</si>
  <si>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</si>
  <si>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</si>
  <si>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</si>
  <si>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</si>
  <si>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</si>
  <si>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</si>
  <si>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</si>
  <si>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</si>
  <si>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</si>
  <si>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</si>
  <si>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</si>
  <si>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</si>
  <si>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</si>
  <si>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</si>
  <si>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</si>
  <si>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</si>
  <si>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</si>
  <si>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</si>
  <si>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</si>
  <si>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</si>
  <si>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</si>
  <si>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</si>
  <si>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</si>
  <si>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</si>
  <si>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</si>
  <si>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</si>
  <si>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</si>
  <si>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</si>
  <si>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</si>
  <si>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</si>
  <si>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</si>
  <si>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</si>
  <si>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</si>
  <si>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</si>
  <si>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</si>
  <si>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</si>
  <si>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</si>
  <si>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</si>
  <si>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</si>
  <si>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</si>
  <si>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</si>
  <si>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</si>
  <si>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</si>
  <si>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</si>
  <si>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</si>
  <si>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</si>
  <si>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</si>
  <si>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</si>
  <si>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</si>
  <si>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</si>
  <si>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</si>
  <si>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</si>
  <si>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</si>
  <si>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</si>
  <si>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</si>
  <si>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</si>
  <si>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</si>
  <si>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</si>
  <si>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</si>
  <si>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</si>
  <si>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</si>
  <si>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</si>
  <si>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</si>
  <si>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</si>
  <si>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</si>
  <si>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</si>
  <si>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</si>
  <si>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</si>
  <si>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</si>
  <si>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</si>
  <si>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</si>
  <si>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</si>
  <si>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</si>
  <si>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</si>
  <si>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</si>
  <si>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</si>
  <si>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</si>
  <si>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</si>
  <si>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</si>
  <si>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</si>
  <si>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</si>
  <si>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</si>
  <si>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</si>
  <si>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</si>
  <si>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</si>
  <si>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</si>
  <si>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</si>
  <si>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</si>
  <si>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</si>
  <si>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</si>
  <si>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</si>
  <si>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</si>
  <si>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</si>
  <si>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</si>
  <si>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</si>
  <si>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</si>
  <si>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</si>
  <si>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</si>
  <si>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</si>
  <si>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</si>
  <si>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</si>
  <si>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</si>
  <si>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</si>
  <si>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</si>
  <si>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</si>
  <si>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</si>
  <si>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</si>
  <si>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</si>
  <si>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</si>
  <si>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</si>
  <si>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</si>
  <si>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</si>
  <si>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</si>
  <si>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</si>
  <si>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</si>
  <si>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</si>
  <si>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</si>
  <si>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</si>
  <si>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</si>
  <si>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</si>
  <si>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</si>
  <si>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</si>
  <si>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</si>
  <si>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</si>
  <si>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</si>
  <si>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</si>
  <si>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</si>
  <si>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</si>
  <si>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</si>
  <si>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</si>
  <si>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</si>
  <si>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</si>
  <si>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</si>
  <si>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</si>
  <si>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</si>
  <si>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</si>
  <si>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</si>
  <si>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</si>
  <si>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</si>
  <si>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</si>
  <si>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</si>
  <si>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</si>
  <si>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</si>
  <si>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</si>
  <si>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</si>
  <si>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</si>
  <si>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</si>
  <si>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</si>
  <si>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</si>
  <si>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</si>
  <si>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</si>
  <si>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</si>
  <si>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</si>
  <si>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</si>
  <si>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</si>
  <si>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</si>
  <si>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</si>
  <si>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</si>
  <si>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</si>
  <si>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</si>
  <si>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</si>
  <si>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</si>
  <si>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</si>
  <si>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</si>
  <si>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</si>
  <si>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</si>
  <si>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</si>
  <si>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</si>
  <si>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</si>
  <si>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</si>
  <si>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</si>
  <si>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</si>
  <si>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</si>
  <si>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</si>
  <si>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</si>
  <si>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</si>
  <si>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</si>
  <si>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</si>
  <si>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</si>
  <si>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</si>
  <si>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</si>
  <si>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</si>
  <si>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</si>
  <si>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</si>
  <si>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</si>
  <si>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</si>
  <si>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</si>
  <si>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</si>
  <si>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</si>
  <si>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</si>
  <si>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</si>
  <si>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</si>
  <si>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</si>
  <si>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</si>
  <si>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</si>
  <si>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</si>
  <si>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</si>
  <si>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</si>
  <si>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</si>
  <si>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</si>
  <si>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</si>
  <si>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</si>
  <si>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</si>
  <si>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</si>
  <si>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</si>
  <si>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</si>
  <si>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</si>
  <si>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</si>
  <si>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</si>
  <si>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</si>
  <si>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</si>
  <si>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</si>
  <si>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</si>
  <si>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</si>
  <si>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</si>
  <si>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</si>
  <si>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</si>
  <si>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</si>
  <si>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</si>
  <si>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</si>
  <si>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</si>
  <si>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</si>
  <si>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</si>
  <si>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</si>
  <si>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</si>
  <si>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</si>
  <si>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</si>
  <si>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</si>
  <si>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</si>
  <si>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</si>
  <si>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</si>
  <si>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</si>
  <si>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</si>
  <si>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</si>
  <si>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</si>
  <si>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</si>
  <si>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</si>
  <si>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</si>
  <si>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</si>
  <si>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</si>
  <si>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</si>
  <si>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</si>
  <si>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</si>
  <si>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</si>
  <si>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</si>
  <si>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</si>
  <si>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</si>
  <si>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</si>
  <si>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</si>
  <si>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</si>
  <si>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</si>
  <si>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</si>
  <si>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</si>
  <si>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</si>
  <si>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</si>
  <si>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</si>
  <si>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</si>
  <si>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</si>
  <si>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</si>
  <si>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</si>
  <si>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</si>
  <si>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</si>
  <si>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</si>
  <si>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</si>
  <si>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</si>
  <si>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</si>
  <si>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</si>
  <si>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</si>
  <si>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</si>
  <si>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</si>
  <si>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</si>
  <si>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</si>
  <si>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</si>
  <si>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</si>
  <si>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</si>
  <si>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</si>
  <si>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</si>
  <si>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</si>
  <si>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</si>
  <si>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</si>
  <si>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</si>
  <si>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</si>
  <si>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</si>
  <si>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</si>
  <si>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</si>
  <si>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</si>
  <si>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</si>
  <si>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</si>
  <si>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</si>
  <si>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</si>
  <si>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</si>
  <si>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</si>
  <si>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</si>
  <si>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</si>
  <si>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</si>
  <si>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</si>
  <si>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</si>
  <si>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</si>
  <si>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</si>
  <si>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</si>
  <si>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</si>
  <si>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</si>
  <si>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</si>
  <si>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</si>
  <si>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</si>
  <si>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</si>
  <si>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</si>
  <si>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</si>
  <si>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</si>
  <si>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</si>
  <si>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</si>
  <si>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</si>
  <si>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</si>
  <si>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</si>
  <si>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</si>
  <si>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</si>
  <si>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</si>
  <si>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</si>
  <si>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</si>
  <si>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</si>
  <si>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</si>
  <si>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</si>
  <si>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</si>
  <si>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</si>
  <si>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</si>
  <si>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</si>
  <si>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</si>
  <si>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</si>
  <si>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</si>
  <si>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</si>
  <si>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</si>
  <si>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</si>
  <si>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</si>
  <si>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</si>
  <si>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</si>
  <si>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</si>
  <si>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</si>
  <si>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</si>
  <si>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</si>
  <si>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</si>
  <si>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</si>
  <si>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</si>
  <si>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</si>
  <si>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</si>
  <si>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</si>
  <si>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</si>
  <si>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</si>
  <si>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</si>
  <si>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</si>
  <si>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</si>
  <si>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</si>
  <si>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</si>
  <si>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</si>
  <si>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</si>
  <si>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</si>
  <si>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</si>
  <si>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</si>
  <si>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</si>
  <si>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</si>
  <si>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</si>
  <si>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</si>
  <si>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</si>
  <si>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</si>
  <si>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</si>
  <si>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</si>
  <si>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</si>
  <si>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</si>
  <si>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</si>
  <si>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</si>
  <si>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</si>
  <si>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</si>
  <si>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</si>
  <si>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</si>
  <si>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</si>
  <si>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</si>
  <si>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</si>
  <si>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</si>
  <si>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</si>
  <si>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</si>
  <si>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</si>
  <si>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</si>
  <si>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</si>
  <si>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</si>
  <si>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</si>
  <si>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</si>
  <si>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</si>
  <si>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</si>
  <si>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</si>
  <si>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</si>
  <si>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</si>
  <si>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</si>
  <si>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</si>
  <si>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</si>
  <si>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</si>
  <si>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</si>
  <si>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</si>
  <si>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</si>
  <si>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</si>
  <si>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</si>
  <si>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</si>
  <si>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</si>
  <si>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</si>
  <si>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</si>
  <si>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</si>
  <si>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</si>
  <si>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</si>
  <si>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</si>
  <si>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</si>
  <si>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</si>
  <si>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</si>
  <si>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</si>
  <si>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</si>
  <si>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</si>
  <si>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</si>
  <si>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</si>
  <si>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</si>
  <si>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</si>
  <si>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</si>
  <si>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</si>
  <si>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</si>
  <si>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</si>
  <si>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</si>
  <si>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</si>
  <si>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</si>
  <si>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</si>
  <si>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</si>
  <si>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</si>
  <si>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</si>
  <si>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</si>
  <si>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</si>
  <si>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</si>
  <si>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</si>
  <si>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</si>
  <si>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</si>
  <si>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</si>
  <si>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</si>
  <si>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</si>
  <si>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</si>
  <si>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</si>
  <si>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</si>
  <si>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</si>
  <si>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</si>
  <si>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</si>
  <si>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</si>
  <si>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</si>
  <si>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</si>
  <si>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</si>
  <si>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</si>
  <si>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</si>
  <si>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</si>
  <si>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</si>
  <si>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</si>
  <si>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</si>
  <si>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</si>
  <si>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</si>
  <si>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</si>
  <si>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</si>
  <si>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</si>
  <si>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</si>
  <si>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</si>
  <si>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</si>
  <si>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</si>
  <si>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</si>
  <si>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</si>
  <si>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</si>
  <si>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</si>
  <si>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</si>
  <si>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</si>
  <si>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</si>
  <si>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</si>
  <si>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</si>
  <si>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</si>
  <si>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</si>
  <si>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</si>
  <si>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</si>
  <si>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</si>
  <si>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</si>
  <si>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</si>
  <si>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</si>
  <si>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</si>
  <si>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</si>
  <si>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</si>
  <si>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</si>
  <si>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</si>
  <si>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</si>
  <si>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</si>
  <si>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</si>
  <si>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</si>
  <si>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</si>
  <si>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</si>
  <si>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</si>
  <si>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</si>
  <si>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</si>
  <si>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</si>
  <si>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</si>
  <si>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</si>
  <si>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</si>
  <si>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</si>
  <si>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</si>
  <si>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</si>
  <si>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</si>
  <si>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</si>
  <si>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</si>
  <si>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</si>
  <si>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</si>
  <si>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</si>
  <si>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</si>
  <si>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</si>
  <si>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</si>
  <si>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</si>
  <si>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</si>
  <si>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</si>
  <si>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</si>
  <si>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</si>
  <si>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</si>
  <si>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</si>
  <si>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</si>
  <si>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</si>
  <si>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</si>
  <si>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</si>
  <si>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</si>
  <si>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</si>
  <si>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</si>
  <si>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</si>
  <si>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</si>
  <si>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</si>
  <si>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</si>
  <si>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</si>
  <si>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</si>
  <si>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</si>
  <si>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</si>
  <si>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</si>
  <si>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</si>
  <si>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</si>
  <si>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</si>
  <si>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</si>
  <si>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</si>
  <si>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</si>
  <si>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</si>
  <si>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</si>
  <si>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</si>
  <si>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</si>
  <si>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</si>
  <si>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</si>
  <si>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</si>
  <si>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</si>
  <si>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</si>
  <si>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</si>
  <si>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</si>
  <si>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</si>
  <si>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</si>
  <si>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</si>
  <si>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</si>
  <si>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</si>
  <si>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</si>
  <si>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</si>
  <si>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</si>
  <si>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</si>
  <si>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</si>
  <si>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</si>
  <si>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</si>
  <si>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</si>
  <si>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</si>
  <si>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</si>
  <si>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</si>
  <si>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</si>
  <si>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</si>
  <si>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</si>
  <si>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</si>
  <si>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</si>
  <si>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</si>
  <si>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</si>
  <si>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</si>
  <si>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</si>
  <si>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</si>
  <si>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</si>
  <si>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</si>
  <si>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</si>
  <si>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</si>
  <si>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</si>
  <si>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</si>
  <si>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</si>
  <si>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</si>
  <si>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</si>
  <si>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</si>
  <si>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</si>
  <si>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</si>
  <si>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</si>
  <si>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</si>
  <si>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</si>
  <si>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</si>
  <si>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</si>
  <si>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</si>
  <si>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</si>
  <si>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</si>
  <si>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</si>
  <si>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</si>
  <si>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</si>
  <si>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</si>
  <si>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</si>
  <si>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</si>
  <si>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</si>
  <si>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</si>
  <si>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</si>
  <si>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</si>
  <si>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</si>
  <si>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</si>
  <si>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</si>
  <si>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</si>
  <si>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</si>
  <si>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</si>
  <si>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</si>
  <si>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</si>
  <si>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</si>
  <si>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</si>
  <si>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</si>
  <si>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</si>
  <si>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</si>
  <si>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</si>
  <si>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</si>
  <si>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</si>
  <si>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</si>
  <si>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</si>
  <si>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</si>
  <si>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</si>
  <si>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</si>
  <si>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</si>
  <si>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</si>
  <si>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</si>
  <si>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</si>
  <si>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</si>
  <si>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</si>
  <si>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</si>
  <si>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</si>
  <si>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</si>
  <si>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</si>
  <si>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</si>
  <si>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</si>
  <si>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</si>
  <si>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</si>
  <si>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</si>
  <si>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</si>
  <si>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</si>
  <si>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</si>
  <si>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</si>
  <si>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</si>
  <si>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</si>
  <si>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</si>
  <si>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</si>
  <si>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</si>
  <si>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</si>
  <si>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</si>
  <si>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</si>
  <si>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</si>
  <si>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</si>
  <si>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</si>
  <si>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</si>
  <si>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</si>
  <si>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</si>
  <si>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</si>
  <si>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</si>
  <si>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</si>
  <si>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</si>
  <si>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</si>
  <si>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</si>
  <si>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</si>
  <si>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</si>
  <si>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</si>
  <si>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</si>
  <si>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</si>
  <si>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</si>
  <si>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</si>
  <si>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</si>
  <si>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</si>
  <si>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</si>
  <si>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</si>
  <si>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</si>
  <si>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</si>
  <si>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</si>
  <si>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</si>
  <si>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</si>
  <si>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</si>
  <si>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</si>
  <si>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</si>
  <si>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</si>
  <si>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</si>
  <si>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</si>
  <si>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</si>
  <si>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</si>
  <si>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</si>
  <si>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</si>
  <si>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</si>
  <si>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</si>
  <si>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</si>
  <si>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</si>
  <si>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</si>
  <si>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</si>
  <si>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</si>
  <si>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</si>
  <si>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</si>
  <si>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</si>
  <si>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</si>
  <si>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</si>
  <si>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</si>
  <si>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</si>
  <si>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</si>
  <si>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</si>
  <si>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</si>
  <si>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</si>
  <si>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</si>
  <si>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</si>
  <si>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</si>
  <si>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</si>
  <si>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</si>
  <si>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</si>
  <si>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</si>
  <si>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</si>
  <si>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</si>
  <si>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</si>
  <si>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</si>
  <si>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</si>
  <si>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</si>
  <si>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</si>
  <si>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</si>
  <si>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</si>
  <si>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</si>
  <si>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</si>
  <si>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</si>
  <si>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</si>
  <si>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</si>
  <si>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</si>
  <si>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</si>
  <si>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</si>
  <si>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</si>
  <si>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</si>
  <si>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</si>
  <si>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</si>
  <si>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</si>
  <si>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</si>
  <si>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</si>
  <si>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</si>
  <si>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</si>
  <si>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</si>
  <si>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</si>
  <si>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</si>
  <si>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</si>
  <si>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</si>
  <si>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</si>
  <si>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</si>
  <si>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</si>
  <si>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</si>
  <si>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</si>
  <si>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</si>
  <si>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</si>
  <si>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</si>
  <si>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</si>
  <si>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</si>
  <si>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</si>
  <si>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</si>
  <si>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</si>
  <si>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</si>
  <si>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</si>
  <si>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</si>
  <si>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</si>
  <si>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</si>
  <si>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</si>
  <si>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</si>
  <si>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</si>
  <si>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</si>
  <si>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</si>
  <si>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</si>
  <si>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</si>
  <si>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</si>
  <si>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</si>
  <si>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</si>
  <si>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</si>
  <si>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</si>
  <si>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</si>
  <si>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</si>
  <si>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</si>
  <si>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</si>
  <si>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</si>
  <si>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</si>
  <si>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</si>
  <si>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</si>
  <si>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</si>
  <si>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</si>
  <si>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</si>
  <si>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</si>
  <si>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</si>
  <si>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</si>
  <si>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</si>
  <si>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</si>
  <si>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</si>
  <si>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</si>
  <si>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</si>
  <si>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</si>
  <si>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</si>
  <si>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</si>
  <si>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</si>
  <si>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</si>
  <si>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</si>
  <si>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</si>
  <si>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</si>
  <si>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</si>
  <si>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</si>
  <si>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</si>
  <si>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</si>
  <si>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</si>
  <si>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</si>
  <si>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</si>
  <si>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</si>
  <si>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</si>
  <si>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</si>
  <si>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</si>
  <si>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</si>
  <si>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</si>
  <si>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</si>
  <si>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</si>
  <si>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</si>
  <si>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</si>
  <si>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</si>
  <si>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</si>
  <si>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</si>
  <si>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</si>
  <si>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</si>
  <si>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</si>
  <si>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</si>
  <si>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</si>
  <si>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</si>
  <si>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</si>
  <si>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</si>
  <si>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</si>
  <si>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</si>
  <si>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</si>
  <si>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</si>
  <si>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</si>
  <si>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</si>
  <si>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</si>
  <si>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</si>
  <si>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</si>
  <si>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</si>
  <si>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</si>
  <si>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</si>
  <si>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</si>
  <si>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</si>
  <si>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</si>
  <si>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</si>
  <si>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</si>
  <si>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</si>
  <si>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</si>
  <si>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</si>
  <si>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</si>
  <si>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</si>
  <si>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</si>
  <si>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</si>
  <si>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</si>
  <si>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</si>
  <si>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</si>
  <si>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</si>
  <si>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</si>
  <si>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</si>
  <si>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</si>
  <si>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</si>
  <si>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</si>
  <si>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</si>
  <si>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</si>
  <si>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</si>
  <si>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</si>
  <si>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</si>
  <si>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</si>
  <si>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</si>
  <si>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</si>
  <si>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</si>
  <si>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</si>
  <si>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</si>
  <si>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</si>
  <si>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</si>
  <si>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</si>
  <si>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</si>
  <si>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</si>
  <si>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</si>
  <si>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</si>
  <si>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</si>
  <si>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</si>
  <si>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</si>
  <si>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</si>
  <si>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</si>
  <si>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</si>
  <si>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</si>
  <si>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</si>
  <si>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</si>
  <si>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</si>
  <si>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</si>
  <si>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</si>
  <si>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</si>
  <si>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</si>
  <si>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</si>
  <si>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</si>
  <si>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</si>
  <si>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</si>
  <si>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</si>
  <si>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</si>
  <si>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</si>
  <si>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</si>
  <si>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</si>
  <si>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</si>
  <si>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</si>
  <si>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</si>
  <si>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</si>
  <si>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</si>
  <si>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</si>
  <si>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</si>
  <si>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</si>
  <si>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</si>
  <si>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</si>
  <si>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</si>
  <si>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</si>
  <si>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</si>
  <si>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</si>
  <si>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</si>
  <si>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</si>
  <si>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</si>
  <si>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</si>
  <si>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</si>
  <si>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</si>
  <si>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</si>
  <si>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</si>
  <si>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</si>
  <si>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</si>
  <si>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</si>
  <si>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</si>
  <si>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</si>
  <si>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</si>
  <si>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</si>
  <si>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</si>
  <si>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</si>
  <si>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</si>
  <si>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</si>
  <si>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</si>
  <si>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</si>
  <si>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</si>
  <si>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</si>
  <si>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</si>
  <si>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</si>
  <si>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</si>
  <si>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</si>
  <si>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</si>
  <si>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</si>
  <si>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</si>
  <si>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</si>
  <si>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</si>
  <si>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</si>
  <si>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</si>
  <si>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</si>
  <si>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</si>
  <si>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</si>
  <si>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</si>
  <si>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</si>
  <si>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</si>
  <si>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</si>
  <si>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</si>
  <si>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</si>
  <si>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</si>
  <si>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</si>
  <si>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</si>
  <si>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</si>
  <si>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</si>
  <si>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</si>
  <si>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</si>
  <si>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</si>
  <si>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</si>
  <si>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</si>
  <si>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</si>
  <si>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</si>
  <si>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</si>
  <si>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</si>
  <si>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</si>
  <si>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</si>
  <si>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</si>
  <si>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</si>
  <si>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</si>
  <si>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</si>
  <si>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</si>
  <si>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</si>
  <si>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</si>
  <si>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</si>
  <si>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</si>
  <si>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</si>
  <si>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</si>
  <si>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</si>
  <si>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</si>
  <si>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</si>
  <si>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</si>
  <si>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</si>
  <si>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</si>
  <si>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</si>
  <si>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</si>
  <si>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</si>
  <si>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</si>
  <si>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</si>
  <si>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</si>
  <si>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</si>
  <si>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</si>
  <si>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</si>
  <si>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</si>
  <si>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</si>
  <si>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</si>
  <si>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</si>
  <si>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</si>
  <si>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</si>
  <si>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</si>
  <si>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</si>
  <si>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</si>
  <si>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</si>
  <si>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</si>
  <si>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</si>
  <si>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</si>
  <si>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</si>
  <si>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</si>
  <si>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</si>
  <si>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</si>
  <si>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</si>
  <si>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</si>
  <si>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</si>
  <si>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</si>
  <si>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</si>
  <si>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</si>
  <si>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</si>
  <si>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</si>
  <si>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</si>
  <si>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</si>
  <si>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</si>
  <si>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</si>
  <si>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</si>
  <si>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</si>
  <si>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</si>
  <si>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</si>
  <si>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</si>
  <si>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</si>
  <si>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</si>
  <si>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</si>
  <si>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</si>
  <si>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</si>
  <si>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</si>
  <si>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</si>
  <si>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</si>
  <si>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</si>
  <si>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</si>
  <si>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</si>
  <si>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</si>
  <si>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</si>
  <si>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</si>
  <si>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</si>
  <si>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</si>
  <si>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</si>
  <si>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</si>
  <si>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</si>
  <si>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</si>
  <si>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</si>
  <si>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</si>
  <si>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</si>
  <si>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</si>
  <si>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</si>
  <si>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</si>
  <si>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</si>
  <si>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</si>
  <si>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</si>
  <si>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</si>
  <si>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</si>
  <si>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</si>
  <si>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</si>
  <si>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</si>
  <si>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</si>
  <si>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</si>
  <si>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</si>
  <si>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</si>
  <si>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</si>
  <si>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</si>
  <si>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</si>
  <si>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</si>
  <si>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</si>
  <si>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</si>
  <si>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</si>
  <si>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</si>
  <si>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</si>
  <si>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</si>
  <si>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</si>
  <si>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</si>
  <si>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</si>
  <si>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</si>
  <si>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</si>
  <si>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</si>
  <si>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</si>
  <si>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</si>
  <si>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</si>
  <si>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</si>
  <si>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</si>
  <si>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</si>
  <si>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</si>
  <si>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</si>
  <si>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</si>
  <si>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</si>
  <si>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</si>
  <si>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</si>
  <si>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</si>
  <si>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</si>
  <si>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</si>
  <si>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</si>
  <si>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</si>
  <si>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</si>
  <si>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</si>
  <si>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</si>
  <si>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</si>
  <si>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</si>
  <si>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</si>
  <si>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</si>
  <si>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</si>
  <si>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</si>
  <si>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</si>
  <si>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</si>
  <si>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</si>
  <si>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</si>
  <si>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</si>
  <si>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</si>
  <si>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</si>
  <si>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</si>
  <si>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</si>
  <si>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</si>
  <si>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</si>
  <si>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</si>
  <si>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</si>
  <si>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</si>
  <si>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</si>
  <si>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</si>
  <si>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</si>
  <si>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</si>
  <si>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</si>
  <si>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</si>
  <si>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</si>
  <si>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</si>
  <si>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</si>
  <si>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</si>
  <si>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</si>
  <si>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</si>
  <si>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</si>
  <si>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</si>
  <si>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</si>
  <si>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</si>
  <si>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</si>
  <si>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</si>
  <si>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</si>
  <si>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</si>
  <si>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</si>
  <si>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</si>
  <si>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</si>
  <si>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</si>
  <si>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</si>
  <si>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</si>
  <si>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</si>
  <si>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</si>
  <si>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</si>
  <si>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</si>
  <si>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</si>
  <si>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</si>
  <si>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</si>
  <si>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</si>
  <si>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</si>
  <si>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</si>
  <si>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</si>
  <si>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</si>
  <si>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</si>
  <si>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</si>
  <si>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</si>
  <si>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</si>
  <si>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</si>
  <si>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</si>
  <si>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</si>
  <si>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</si>
  <si>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</si>
  <si>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</si>
  <si>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</si>
  <si>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</si>
  <si>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</si>
  <si>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</si>
  <si>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</si>
  <si>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</si>
  <si>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</si>
  <si>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</si>
  <si>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</si>
  <si>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</si>
  <si>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</si>
  <si>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</si>
  <si>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</si>
  <si>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</si>
  <si>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</si>
  <si>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</si>
  <si>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</si>
  <si>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</si>
  <si>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</si>
  <si>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</si>
  <si>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</si>
  <si>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</si>
  <si>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</si>
  <si>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</si>
  <si>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</si>
  <si>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</si>
  <si>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</si>
  <si>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</si>
  <si>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</si>
  <si>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</si>
  <si>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</si>
  <si>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</si>
  <si>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</si>
  <si>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</si>
  <si>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</si>
  <si>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</si>
  <si>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</si>
  <si>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</si>
  <si>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</si>
  <si>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</si>
  <si>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</si>
  <si>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</si>
  <si>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</si>
  <si>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</si>
  <si>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</si>
  <si>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</si>
  <si>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</si>
  <si>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</si>
  <si>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</si>
  <si>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</si>
  <si>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</si>
  <si>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</si>
  <si>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</si>
  <si>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</si>
  <si>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</si>
  <si>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</si>
  <si>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</si>
  <si>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</si>
  <si>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</si>
  <si>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</si>
  <si>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</si>
  <si>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</si>
  <si>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</si>
  <si>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</si>
  <si>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</si>
  <si>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</si>
  <si>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</si>
  <si>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</si>
  <si>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</si>
  <si>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</si>
  <si>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</si>
  <si>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</si>
  <si>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</si>
  <si>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</si>
  <si>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</si>
  <si>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</si>
  <si>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</si>
  <si>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</si>
  <si>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</si>
  <si>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</si>
  <si>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</si>
  <si>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</si>
  <si>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</si>
  <si>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</si>
  <si>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</si>
  <si>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</si>
  <si>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</si>
  <si>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</si>
  <si>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</si>
  <si>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</si>
  <si>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</si>
  <si>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</si>
  <si>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</si>
  <si>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</si>
  <si>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</si>
  <si>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</si>
  <si>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</si>
  <si>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</si>
  <si>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</si>
  <si>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</si>
  <si>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</si>
  <si>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</si>
  <si>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</si>
  <si>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</si>
  <si>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</si>
  <si>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</si>
  <si>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</si>
  <si>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</si>
  <si>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</si>
  <si>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</si>
  <si>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</si>
  <si>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</si>
  <si>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</si>
  <si>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</si>
  <si>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</si>
  <si>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</si>
  <si>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</si>
  <si>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</si>
  <si>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</si>
  <si>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</si>
  <si>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</si>
  <si>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</si>
  <si>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</si>
  <si>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</si>
  <si>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</si>
  <si>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</si>
  <si>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</si>
  <si>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</si>
  <si>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</si>
  <si>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</si>
  <si>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</si>
  <si>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</si>
  <si>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</si>
  <si>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</si>
  <si>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</si>
  <si>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</si>
  <si>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</si>
  <si>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</si>
  <si>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</si>
  <si>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</si>
  <si>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</si>
  <si>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</si>
  <si>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</si>
  <si>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</si>
  <si>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</si>
  <si>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</si>
  <si>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</si>
  <si>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</si>
  <si>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</si>
  <si>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</si>
  <si>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</si>
  <si>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</si>
  <si>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</si>
  <si>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</si>
  <si>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</si>
  <si>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</si>
  <si>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</si>
  <si>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</si>
  <si>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</si>
  <si>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</si>
  <si>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</si>
  <si>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</si>
  <si>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</si>
  <si>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</si>
  <si>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</si>
  <si>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</si>
  <si>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</si>
  <si>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</si>
  <si>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</si>
  <si>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</si>
  <si>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</si>
  <si>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</si>
  <si>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</si>
  <si>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</si>
  <si>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</si>
  <si>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</si>
  <si>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</si>
  <si>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</si>
  <si>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</si>
  <si>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</si>
  <si>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</si>
  <si>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</si>
  <si>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</si>
  <si>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</si>
  <si>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</si>
  <si>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</si>
  <si>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</si>
  <si>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</si>
  <si>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</si>
  <si>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</si>
  <si>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</si>
  <si>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</si>
  <si>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</si>
  <si>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</si>
  <si>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</si>
  <si>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</si>
  <si>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</si>
  <si>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</si>
  <si>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</si>
  <si>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</si>
  <si>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</si>
  <si>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</si>
  <si>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</si>
  <si>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</si>
  <si>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</si>
  <si>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</si>
  <si>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</si>
  <si>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</si>
  <si>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</si>
  <si>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</si>
  <si>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</si>
  <si>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</si>
  <si>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</si>
  <si>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</si>
  <si>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</si>
  <si>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</si>
  <si>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</si>
  <si>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</si>
  <si>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</si>
  <si>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</si>
  <si>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</si>
  <si>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</si>
  <si>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</si>
  <si>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</si>
  <si>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</si>
  <si>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</si>
  <si>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</si>
  <si>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</si>
  <si>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</si>
  <si>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</si>
  <si>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</si>
  <si>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</si>
  <si>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</si>
  <si>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</si>
  <si>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</si>
  <si>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</si>
  <si>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</si>
  <si>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</si>
  <si>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</si>
  <si>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</si>
  <si>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</si>
  <si>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</si>
  <si>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</si>
  <si>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</si>
  <si>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</si>
  <si>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</si>
  <si>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</si>
  <si>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</si>
  <si>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</si>
  <si>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</si>
  <si>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</si>
  <si>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</si>
  <si>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</si>
  <si>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</si>
  <si>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</si>
  <si>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</si>
  <si>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</si>
  <si>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</si>
  <si>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</si>
  <si>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</si>
  <si>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</si>
  <si>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</si>
  <si>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</si>
  <si>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</si>
  <si>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</si>
  <si>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</si>
  <si>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</si>
  <si>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</si>
  <si>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</si>
  <si>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</si>
  <si>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</si>
  <si>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</si>
  <si>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</si>
  <si>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</si>
  <si>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</si>
  <si>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</si>
  <si>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</si>
  <si>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</si>
  <si>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</si>
  <si>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</si>
  <si>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</si>
  <si>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</si>
  <si>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</si>
  <si>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</si>
  <si>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</si>
  <si>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</si>
  <si>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</si>
  <si>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</si>
  <si>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</si>
  <si>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</si>
  <si>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</si>
  <si>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</si>
  <si>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</si>
  <si>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</si>
  <si>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</si>
  <si>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</si>
  <si>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</si>
  <si>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</si>
  <si>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</si>
  <si>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</si>
  <si>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</si>
  <si>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</si>
  <si>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</si>
  <si>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</si>
  <si>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</si>
  <si>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</si>
  <si>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</si>
  <si>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</si>
  <si>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</si>
  <si>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</si>
  <si>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</si>
  <si>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</si>
  <si>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</si>
  <si>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</si>
  <si>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</si>
  <si>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</si>
  <si>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</si>
  <si>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</si>
  <si>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</si>
  <si>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</si>
  <si>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</si>
  <si>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</si>
  <si>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</si>
  <si>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</si>
  <si>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</si>
  <si>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</si>
  <si>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</si>
  <si>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</si>
  <si>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</si>
  <si>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</si>
  <si>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</si>
  <si>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</si>
  <si>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</si>
  <si>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</si>
  <si>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</si>
  <si>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</si>
  <si>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</si>
  <si>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</si>
  <si>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</si>
  <si>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</si>
  <si>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</si>
  <si>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</si>
  <si>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</si>
  <si>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</si>
  <si>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</si>
  <si>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</si>
  <si>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</si>
  <si>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</si>
  <si>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</si>
  <si>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</si>
  <si>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</si>
  <si>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</si>
  <si>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</si>
  <si>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</si>
  <si>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</si>
  <si>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</si>
  <si>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</si>
  <si>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</si>
  <si>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</si>
  <si>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</si>
  <si>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</si>
  <si>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</si>
  <si>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</si>
  <si>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</si>
  <si>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</si>
  <si>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</si>
  <si>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</si>
  <si>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</si>
  <si>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</si>
  <si>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</si>
  <si>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</si>
  <si>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</si>
  <si>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</si>
  <si>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</si>
  <si>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</si>
  <si>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</si>
  <si>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</si>
  <si>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</si>
  <si>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</si>
  <si>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</si>
  <si>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</si>
  <si>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</si>
  <si>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</si>
  <si>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</si>
  <si>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</si>
  <si>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</si>
  <si>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</si>
  <si>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</si>
  <si>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</si>
  <si>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</si>
  <si>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</si>
  <si>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</si>
  <si>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</si>
  <si>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</si>
  <si>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</si>
  <si>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</si>
  <si>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</si>
  <si>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</si>
  <si>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</si>
  <si>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</si>
  <si>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</si>
  <si>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</si>
  <si>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</si>
  <si>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</si>
  <si>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</si>
  <si>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</si>
  <si>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</si>
  <si>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</si>
  <si>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</si>
  <si>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</si>
  <si>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</si>
  <si>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</si>
  <si>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</si>
  <si>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</si>
  <si>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</si>
  <si>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</si>
  <si>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</si>
  <si>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</si>
  <si>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</si>
  <si>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</si>
  <si>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</si>
  <si>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</si>
  <si>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</si>
  <si>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</si>
  <si>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</si>
  <si>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</si>
  <si>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</si>
  <si>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</si>
  <si>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</si>
  <si>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</si>
  <si>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</si>
  <si>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</si>
  <si>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</si>
  <si>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</si>
  <si>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</si>
  <si>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</si>
  <si>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</si>
  <si>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</si>
  <si>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</si>
  <si>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</si>
  <si>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</si>
  <si>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</si>
  <si>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</si>
  <si>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</si>
  <si>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</si>
  <si>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</si>
  <si>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</si>
  <si>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</si>
  <si>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</si>
  <si>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</si>
  <si>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</si>
  <si>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</si>
  <si>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</si>
  <si>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</si>
  <si>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</si>
  <si>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</si>
  <si>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</si>
  <si>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</si>
  <si>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</si>
  <si>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</si>
  <si>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</si>
  <si>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</si>
  <si>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</si>
  <si>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</si>
  <si>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</si>
  <si>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</si>
  <si>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</si>
  <si>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</si>
  <si>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</si>
  <si>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</si>
  <si>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</si>
  <si>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</si>
  <si>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</si>
  <si>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</si>
  <si>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</si>
  <si>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</si>
  <si>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</si>
  <si>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</si>
  <si>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</si>
  <si>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</si>
  <si>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</si>
  <si>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</si>
  <si>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</si>
  <si>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</si>
  <si>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</si>
  <si>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</si>
  <si>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</si>
  <si>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</si>
  <si>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</si>
  <si>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</si>
  <si>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</si>
  <si>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</si>
  <si>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</si>
  <si>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</si>
  <si>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</si>
  <si>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</si>
  <si>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</si>
  <si>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</si>
  <si>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</si>
  <si>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</si>
  <si>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</si>
  <si>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</si>
  <si>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</si>
  <si>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</si>
  <si>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</si>
  <si>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</si>
  <si>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</si>
  <si>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</si>
  <si>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</si>
  <si>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</si>
  <si>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</si>
  <si>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</si>
  <si>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</si>
  <si>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</si>
  <si>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</si>
  <si>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</si>
  <si>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</si>
  <si>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</si>
  <si>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</si>
  <si>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</si>
  <si>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</si>
  <si>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</si>
  <si>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</si>
  <si>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</si>
  <si>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</si>
  <si>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</si>
  <si>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</si>
  <si>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</si>
  <si>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</si>
  <si>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</si>
  <si>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</si>
  <si>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</si>
  <si>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</si>
  <si>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</si>
  <si>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</si>
  <si>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</si>
  <si>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</si>
  <si>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</si>
  <si>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</si>
  <si>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</si>
  <si>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</si>
  <si>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</si>
  <si>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</si>
  <si>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</si>
  <si>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</si>
  <si>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</si>
  <si>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</si>
  <si>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</si>
  <si>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</si>
  <si>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</si>
  <si>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</si>
  <si>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</si>
  <si>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</si>
  <si>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</si>
  <si>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</si>
  <si>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</si>
  <si>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</si>
  <si>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</si>
  <si>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</si>
  <si>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</si>
  <si>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</si>
  <si>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</si>
  <si>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</si>
  <si>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</si>
  <si>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</si>
  <si>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</si>
  <si>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</si>
  <si>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</si>
  <si>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</si>
  <si>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</si>
  <si>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</si>
  <si>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</si>
  <si>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</si>
  <si>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</si>
  <si>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</si>
  <si>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</si>
  <si>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</si>
  <si>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</si>
  <si>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</si>
  <si>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</si>
  <si>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</si>
  <si>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</si>
  <si>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</si>
  <si>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</si>
  <si>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</si>
  <si>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</si>
  <si>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</si>
  <si>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</si>
  <si>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</si>
  <si>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</si>
  <si>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</si>
  <si>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</si>
  <si>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</si>
  <si>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</si>
  <si>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</si>
  <si>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</si>
  <si>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</si>
  <si>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</si>
  <si>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</si>
  <si>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</si>
  <si>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</si>
  <si>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</si>
  <si>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</si>
  <si>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</si>
  <si>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</si>
  <si>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</si>
  <si>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</si>
  <si>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</si>
  <si>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</si>
  <si>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</si>
  <si>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</si>
  <si>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</si>
  <si>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</si>
  <si>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</si>
  <si>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</si>
  <si>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</si>
  <si>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</si>
  <si>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</si>
  <si>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</si>
  <si>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</si>
  <si>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</si>
  <si>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</si>
  <si>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</si>
  <si>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</si>
  <si>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</si>
  <si>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</si>
  <si>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</si>
  <si>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</si>
  <si>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</si>
  <si>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</si>
  <si>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</si>
  <si>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</si>
  <si>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</si>
  <si>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</si>
  <si>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</si>
  <si>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</si>
  <si>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</si>
  <si>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</si>
  <si>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</si>
  <si>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</si>
  <si>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</si>
  <si>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</si>
  <si>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</si>
  <si>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</si>
  <si>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</si>
  <si>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</si>
  <si>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</si>
  <si>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</si>
  <si>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</si>
  <si>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</si>
  <si>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</si>
  <si>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</si>
  <si>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</si>
  <si>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</si>
  <si>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</si>
  <si>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</si>
  <si>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</si>
  <si>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</si>
  <si>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</si>
  <si>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</si>
  <si>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</si>
  <si>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</si>
  <si>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</si>
  <si>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</si>
  <si>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</si>
  <si>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</si>
  <si>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</si>
  <si>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</si>
  <si>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</si>
  <si>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</si>
  <si>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</si>
  <si>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</si>
  <si>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</si>
  <si>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</si>
  <si>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</si>
  <si>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</si>
  <si>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</si>
  <si>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</si>
  <si>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</si>
  <si>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</si>
  <si>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</si>
  <si>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</si>
  <si>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</si>
  <si>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</si>
  <si>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</si>
  <si>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</si>
  <si>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</si>
  <si>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</si>
  <si>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</si>
  <si>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</si>
  <si>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</si>
  <si>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</si>
  <si>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</si>
  <si>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</si>
  <si>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</si>
  <si>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</si>
  <si>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</si>
  <si>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</si>
  <si>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</si>
  <si>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</si>
  <si>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</si>
  <si>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</si>
  <si>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</si>
  <si>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</si>
  <si>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</si>
  <si>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</si>
  <si>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</si>
  <si>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</si>
  <si>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</si>
  <si>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</si>
  <si>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</si>
  <si>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</si>
  <si>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</si>
  <si>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</si>
  <si>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</si>
  <si>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</si>
  <si>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</si>
  <si>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</si>
  <si>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</si>
  <si>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</si>
  <si>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</si>
  <si>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</si>
  <si>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</si>
  <si>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</si>
  <si>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</si>
  <si>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</si>
  <si>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</si>
  <si>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</si>
  <si>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</si>
  <si>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</si>
  <si>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</si>
  <si>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</si>
  <si>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</si>
  <si>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</si>
  <si>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</si>
  <si>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</si>
  <si>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</si>
  <si>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</si>
  <si>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</si>
  <si>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</si>
  <si>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</si>
  <si>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</si>
  <si>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</si>
  <si>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</si>
  <si>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</si>
  <si>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</si>
  <si>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</si>
  <si>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</si>
  <si>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</si>
  <si>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</si>
  <si>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</si>
  <si>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</si>
  <si>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</si>
  <si>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</si>
  <si>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</si>
  <si>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</si>
  <si>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</si>
  <si>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</si>
  <si>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</si>
  <si>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</si>
  <si>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</si>
  <si>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</si>
  <si>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</si>
  <si>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</si>
  <si>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</si>
  <si>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</si>
  <si>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</si>
  <si>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</si>
  <si>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</si>
  <si>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</si>
  <si>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</si>
  <si>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</si>
  <si>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</si>
  <si>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</si>
  <si>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</si>
  <si>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</si>
  <si>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</si>
  <si>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</si>
  <si>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</si>
  <si>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</si>
  <si>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</si>
  <si>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</si>
  <si>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</si>
  <si>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</si>
  <si>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</si>
  <si>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</si>
  <si>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</si>
  <si>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</si>
  <si>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</si>
  <si>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</si>
  <si>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</si>
  <si>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</si>
  <si>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</si>
  <si>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</si>
  <si>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</si>
  <si>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</si>
  <si>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</si>
  <si>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</si>
  <si>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</si>
  <si>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</si>
  <si>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</si>
  <si>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</si>
  <si>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</si>
  <si>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</si>
  <si>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</si>
  <si>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</si>
  <si>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</si>
  <si>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</si>
  <si>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</si>
  <si>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</si>
  <si>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</si>
  <si>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</si>
  <si>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</si>
  <si>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</si>
  <si>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</si>
  <si>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</si>
  <si>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</si>
  <si>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</si>
  <si>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</si>
  <si>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</si>
  <si>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</si>
  <si>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</si>
  <si>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</si>
  <si>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</si>
  <si>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</si>
  <si>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</si>
  <si>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</si>
  <si>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</si>
  <si>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</si>
  <si>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</si>
  <si>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</si>
  <si>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</si>
  <si>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</si>
  <si>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</si>
  <si>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</si>
  <si>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</si>
  <si>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</si>
  <si>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</si>
  <si>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</si>
  <si>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</si>
  <si>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</si>
  <si>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</si>
  <si>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</si>
  <si>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</si>
  <si>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</si>
  <si>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</si>
  <si>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</si>
  <si>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</si>
  <si>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</si>
  <si>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</si>
  <si>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</si>
  <si>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</si>
  <si>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</si>
  <si>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</si>
  <si>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</si>
  <si>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</si>
  <si>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</si>
  <si>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</si>
  <si>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</si>
  <si>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</si>
  <si>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</si>
  <si>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</si>
  <si>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</si>
  <si>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</si>
  <si>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</si>
  <si>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</si>
  <si>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</si>
  <si>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</si>
  <si>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</si>
  <si>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</si>
  <si>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</si>
  <si>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</si>
  <si>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</si>
  <si>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</si>
  <si>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</si>
  <si>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</si>
  <si>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</si>
  <si>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</si>
  <si>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</si>
  <si>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</si>
  <si>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</si>
  <si>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</si>
  <si>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</si>
  <si>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</si>
  <si>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</si>
  <si>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</si>
  <si>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</si>
  <si>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</si>
  <si>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</si>
  <si>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</si>
  <si>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</si>
  <si>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</si>
  <si>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</si>
  <si>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</si>
  <si>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</si>
  <si>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</si>
  <si>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</si>
  <si>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</si>
  <si>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</si>
  <si>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</si>
  <si>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</si>
  <si>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</si>
  <si>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</si>
  <si>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</si>
  <si>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</si>
  <si>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</si>
  <si>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</si>
  <si>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</si>
  <si>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</si>
  <si>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</si>
  <si>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</si>
  <si>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</si>
  <si>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</si>
  <si>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</si>
  <si>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</si>
  <si>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</si>
  <si>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</si>
  <si>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</si>
  <si>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</si>
  <si>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</si>
  <si>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</si>
  <si>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</si>
  <si>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</si>
  <si>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</si>
  <si>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</si>
  <si>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</si>
  <si>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</si>
  <si>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</si>
  <si>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</si>
  <si>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</si>
  <si>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</si>
  <si>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</si>
  <si>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</si>
  <si>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</si>
  <si>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</si>
  <si>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</si>
  <si>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</si>
  <si>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</si>
  <si>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</si>
  <si>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</si>
  <si>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</si>
  <si>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</si>
  <si>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</si>
  <si>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</si>
  <si>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</si>
  <si>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</si>
  <si>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</si>
  <si>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</si>
  <si>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</si>
  <si>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</si>
  <si>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</si>
  <si>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</si>
  <si>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</si>
  <si>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</si>
  <si>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</si>
  <si>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</si>
  <si>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</si>
  <si>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</si>
  <si>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</si>
  <si>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</si>
  <si>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</si>
  <si>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</si>
  <si>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</si>
  <si>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</si>
  <si>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</si>
  <si>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</si>
  <si>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</si>
  <si>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</si>
  <si>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</si>
  <si>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</si>
  <si>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</si>
  <si>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</si>
  <si>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</si>
  <si>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</si>
  <si>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</si>
  <si>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</si>
  <si>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</si>
  <si>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</si>
  <si>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</si>
  <si>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</si>
  <si>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</si>
  <si>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</si>
  <si>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</si>
  <si>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</si>
  <si>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</si>
  <si>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</si>
  <si>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</si>
  <si>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</si>
  <si>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</si>
  <si>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</si>
  <si>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</si>
  <si>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</si>
  <si>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</si>
  <si>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</si>
  <si>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</si>
  <si>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</si>
  <si>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</si>
  <si>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</si>
  <si>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</si>
  <si>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</si>
  <si>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</si>
  <si>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</si>
  <si>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</si>
  <si>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</si>
  <si>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</si>
  <si>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</si>
  <si>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</si>
  <si>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</si>
  <si>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</si>
  <si>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</si>
  <si>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</si>
  <si>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</si>
  <si>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</si>
  <si>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</si>
  <si>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</si>
  <si>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</si>
  <si>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</si>
  <si>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</si>
  <si>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</si>
  <si>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</si>
  <si>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</si>
  <si>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</si>
  <si>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</si>
  <si>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</si>
  <si>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</si>
  <si>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</si>
  <si>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</si>
  <si>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</si>
  <si>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</si>
  <si>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</si>
  <si>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</si>
  <si>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</si>
  <si>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</si>
  <si>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</si>
  <si>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</si>
  <si>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</si>
  <si>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</si>
  <si>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</si>
  <si>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</si>
  <si>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</si>
  <si>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</si>
  <si>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</si>
  <si>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</si>
  <si>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</si>
  <si>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</si>
  <si>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</si>
  <si>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</si>
  <si>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</si>
  <si>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</si>
  <si>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</si>
  <si>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</si>
  <si>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</si>
  <si>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</si>
  <si>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</si>
  <si>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</si>
  <si>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</si>
  <si>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</si>
  <si>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</si>
  <si>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</si>
  <si>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</si>
  <si>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</si>
  <si>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</si>
  <si>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</si>
  <si>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</si>
  <si>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</si>
  <si>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</si>
  <si>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</si>
  <si>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</si>
  <si>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</si>
  <si>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</si>
  <si>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</si>
  <si>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</si>
  <si>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</si>
  <si>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</si>
  <si>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</si>
  <si>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</si>
  <si>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</si>
  <si>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</si>
  <si>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</si>
  <si>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</si>
  <si>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</si>
  <si>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</si>
  <si>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</si>
  <si>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</si>
  <si>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</si>
  <si>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</si>
  <si>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</si>
  <si>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</si>
  <si>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</si>
  <si>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</si>
  <si>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</si>
  <si>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</si>
  <si>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</si>
  <si>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</si>
  <si>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</si>
  <si>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</si>
  <si>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</si>
  <si>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</si>
  <si>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</si>
  <si>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</si>
  <si>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</si>
  <si>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</si>
  <si>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</si>
  <si>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</si>
  <si>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</si>
  <si>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</si>
  <si>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</si>
  <si>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</si>
  <si>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</si>
  <si>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</si>
  <si>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</si>
  <si>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</si>
  <si>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</si>
  <si>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</si>
  <si>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</si>
  <si>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</si>
  <si>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</si>
  <si>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</si>
  <si>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</si>
  <si>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</si>
  <si>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</si>
  <si>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</si>
  <si>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</si>
  <si>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</si>
  <si>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</si>
  <si>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</si>
  <si>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</si>
  <si>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</si>
  <si>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</si>
  <si>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</si>
  <si>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</si>
  <si>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</si>
  <si>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</si>
  <si>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</si>
  <si>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</si>
  <si>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</si>
  <si>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</si>
  <si>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</si>
  <si>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</si>
  <si>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</si>
  <si>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</si>
  <si>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</si>
  <si>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</si>
  <si>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</si>
  <si>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</si>
  <si>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</si>
  <si>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</si>
  <si>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</si>
  <si>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</si>
  <si>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</si>
  <si>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</si>
  <si>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</si>
  <si>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</si>
  <si>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</si>
  <si>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</si>
  <si>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</si>
  <si>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</si>
  <si>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</si>
  <si>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</si>
  <si>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</si>
  <si>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</si>
  <si>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</si>
  <si>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</si>
  <si>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</si>
  <si>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</si>
  <si>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</si>
  <si>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</si>
  <si>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</si>
  <si>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</si>
  <si>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</si>
  <si>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</si>
  <si>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</si>
  <si>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</si>
  <si>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</si>
  <si>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</si>
  <si>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</si>
  <si>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</si>
  <si>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</si>
  <si>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</si>
  <si>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</si>
  <si>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</si>
  <si>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</si>
  <si>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</si>
  <si>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</si>
  <si>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</si>
  <si>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</si>
  <si>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</si>
  <si>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</si>
  <si>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</si>
  <si>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</si>
  <si>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</si>
  <si>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</si>
  <si>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</si>
  <si>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</si>
  <si>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</si>
  <si>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</si>
  <si>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</si>
  <si>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</si>
  <si>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</si>
  <si>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</si>
  <si>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</si>
  <si>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</si>
  <si>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</si>
  <si>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</si>
  <si>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</si>
  <si>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</si>
  <si>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</si>
  <si>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</si>
  <si>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</si>
  <si>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</si>
  <si>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</si>
  <si>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</si>
  <si>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</si>
  <si>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</si>
  <si>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</si>
  <si>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</si>
  <si>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</si>
  <si>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</si>
  <si>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</si>
  <si>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</si>
  <si>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</si>
  <si>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</si>
  <si>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</si>
  <si>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</si>
  <si>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</si>
  <si>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</si>
  <si>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</si>
  <si>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</si>
  <si>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</si>
  <si>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</si>
  <si>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</si>
  <si>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</si>
  <si>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</si>
  <si>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</si>
  <si>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</si>
  <si>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</si>
  <si>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</si>
  <si>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</si>
  <si>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</si>
  <si>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</si>
  <si>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</si>
  <si>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</si>
  <si>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</si>
  <si>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</si>
  <si>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</si>
  <si>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</si>
  <si>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</si>
  <si>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</si>
  <si>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</si>
  <si>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</si>
  <si>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</si>
  <si>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</si>
  <si>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</si>
  <si>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</si>
  <si>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</si>
  <si>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</si>
  <si>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</si>
  <si>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</si>
  <si>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</si>
  <si>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</si>
  <si>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</si>
  <si>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</si>
  <si>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</si>
  <si>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</si>
  <si>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</si>
  <si>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</si>
  <si>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</si>
  <si>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</si>
  <si>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</si>
  <si>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</si>
  <si>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</si>
  <si>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</si>
  <si>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</si>
  <si>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</si>
  <si>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</si>
  <si>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</si>
  <si>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</si>
  <si>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</si>
  <si>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</si>
  <si>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</si>
  <si>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</si>
  <si>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</si>
  <si>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</si>
  <si>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</si>
  <si>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</si>
  <si>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</si>
  <si>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</si>
  <si>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</si>
  <si>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</si>
  <si>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</si>
  <si>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</si>
  <si>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</si>
  <si>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</si>
  <si>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</si>
  <si>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</si>
  <si>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</si>
  <si>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</si>
  <si>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</si>
  <si>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</si>
  <si>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</si>
  <si>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</si>
  <si>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</si>
  <si>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</si>
  <si>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</si>
  <si>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</si>
  <si>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</si>
  <si>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</si>
  <si>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</si>
  <si>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</si>
  <si>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</si>
  <si>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</si>
  <si>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</si>
  <si>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</si>
  <si>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</si>
  <si>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</si>
  <si>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</si>
  <si>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</si>
  <si>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</si>
  <si>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</si>
  <si>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</si>
  <si>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</si>
  <si>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</si>
  <si>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</si>
  <si>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</si>
  <si>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</si>
  <si>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</si>
  <si>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</si>
  <si>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</si>
  <si>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</si>
  <si>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</si>
  <si>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</si>
  <si>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</si>
  <si>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</si>
  <si>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</si>
  <si>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</si>
  <si>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</si>
  <si>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</si>
  <si>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</si>
  <si>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</si>
  <si>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</si>
  <si>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</si>
  <si>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</si>
  <si>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</si>
  <si>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</si>
  <si>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</si>
  <si>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</si>
  <si>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</si>
  <si>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</si>
  <si>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</si>
  <si>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</si>
  <si>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</si>
  <si>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</si>
  <si>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</si>
  <si>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</si>
  <si>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</si>
  <si>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</si>
  <si>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</si>
  <si>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</si>
  <si>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</si>
  <si>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</si>
  <si>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</si>
  <si>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</si>
  <si>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</si>
  <si>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</si>
  <si>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</si>
  <si>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</si>
  <si>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</si>
  <si>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</si>
  <si>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</si>
  <si>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</si>
  <si>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</si>
  <si>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</si>
  <si>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</si>
  <si>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</si>
  <si>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</si>
  <si>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</si>
  <si>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</si>
  <si>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</si>
  <si>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</si>
  <si>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</si>
  <si>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</si>
  <si>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</si>
  <si>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</si>
  <si>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</si>
  <si>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</si>
  <si>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</si>
  <si>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</si>
  <si>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</si>
  <si>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</si>
  <si>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</si>
  <si>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</si>
  <si>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</si>
  <si>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</si>
  <si>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</si>
  <si>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</si>
  <si>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</si>
  <si>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</si>
  <si>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</si>
  <si>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</si>
  <si>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</si>
  <si>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</si>
  <si>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</si>
  <si>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</si>
  <si>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</si>
  <si>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</si>
  <si>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</si>
  <si>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</si>
  <si>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</si>
  <si>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</si>
  <si>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</si>
  <si>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</si>
  <si>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</si>
  <si>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</si>
  <si>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</si>
  <si>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</si>
  <si>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</si>
  <si>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</si>
  <si>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</si>
  <si>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</si>
  <si>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</si>
  <si>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</si>
  <si>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</si>
  <si>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</si>
  <si>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</si>
  <si>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</si>
  <si>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</si>
  <si>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</si>
  <si>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</si>
  <si>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</si>
  <si>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</si>
  <si>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</si>
  <si>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</si>
  <si>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</si>
  <si>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</si>
  <si>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</si>
  <si>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</si>
  <si>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</si>
  <si>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</si>
  <si>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</si>
  <si>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</si>
  <si>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</si>
  <si>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</si>
  <si>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</si>
  <si>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</si>
  <si>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</si>
  <si>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</si>
  <si>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</si>
  <si>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</si>
  <si>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</si>
  <si>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</si>
  <si>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</si>
  <si>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</si>
  <si>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</si>
  <si>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</si>
  <si>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</si>
  <si>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</si>
  <si>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</si>
  <si>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</si>
  <si>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</si>
  <si>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</si>
  <si>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</si>
  <si>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</si>
  <si>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</si>
  <si>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</si>
  <si>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</si>
  <si>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</si>
  <si>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</si>
  <si>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</si>
  <si>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</si>
  <si>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</si>
  <si>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</si>
  <si>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</si>
  <si>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</si>
  <si>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</si>
  <si>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</si>
  <si>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</si>
  <si>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</si>
  <si>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</si>
  <si>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</si>
  <si>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</si>
  <si>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</si>
  <si>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</si>
  <si>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</si>
  <si>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</si>
  <si>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</si>
  <si>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</si>
  <si>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</si>
  <si>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</si>
  <si>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</si>
  <si>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</si>
  <si>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</si>
  <si>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</si>
  <si>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</si>
  <si>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</si>
  <si>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</si>
  <si>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</si>
  <si>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</si>
  <si>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</si>
  <si>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</si>
  <si>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</si>
  <si>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</si>
  <si>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</si>
  <si>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</si>
  <si>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</si>
  <si>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</si>
  <si>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</si>
  <si>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</si>
  <si>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</si>
  <si>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</si>
  <si>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</si>
  <si>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</si>
  <si>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</si>
  <si>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</si>
  <si>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</si>
  <si>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</si>
  <si>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</si>
  <si>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</si>
  <si>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</si>
  <si>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</si>
  <si>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</si>
  <si>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</si>
  <si>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</si>
  <si>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</si>
  <si>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</si>
  <si>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</si>
  <si>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</si>
  <si>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</si>
  <si>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</si>
  <si>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</si>
  <si>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</si>
  <si>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</si>
  <si>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</si>
  <si>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</si>
  <si>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</si>
  <si>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</si>
  <si>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</si>
  <si>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</si>
  <si>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</si>
  <si>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</si>
  <si>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</si>
  <si>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</si>
  <si>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</si>
  <si>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</si>
  <si>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</si>
  <si>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</si>
  <si>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</si>
  <si>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</si>
  <si>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</si>
  <si>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</si>
  <si>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</si>
  <si>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</si>
  <si>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</si>
  <si>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</si>
  <si>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</si>
  <si>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</si>
  <si>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</si>
  <si>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</si>
  <si>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</si>
  <si>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</si>
  <si>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</si>
  <si>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</si>
  <si>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</si>
  <si>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</si>
  <si>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</si>
  <si>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</si>
  <si>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</si>
  <si>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</si>
  <si>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</si>
  <si>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</si>
  <si>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</si>
  <si>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</si>
  <si>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</si>
  <si>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</si>
  <si>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</si>
  <si>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</si>
  <si>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</si>
  <si>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</si>
  <si>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</si>
  <si>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</si>
  <si>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</si>
  <si>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</si>
  <si>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</si>
  <si>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</si>
  <si>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</si>
  <si>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</si>
  <si>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</si>
  <si>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</si>
  <si>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</si>
  <si>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</si>
  <si>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</si>
  <si>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</si>
  <si>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</si>
  <si>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</si>
  <si>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</si>
  <si>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</si>
  <si>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</si>
  <si>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</si>
  <si>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</si>
  <si>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</si>
  <si>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</si>
  <si>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</si>
  <si>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</si>
  <si>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</si>
  <si>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</si>
  <si>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</si>
  <si>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</si>
  <si>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</si>
  <si>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</si>
  <si>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</si>
  <si>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</si>
  <si>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</si>
  <si>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</si>
  <si>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</si>
  <si>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</si>
  <si>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</si>
  <si>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</si>
  <si>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</si>
  <si>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</si>
  <si>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</si>
  <si>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</si>
  <si>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</si>
  <si>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</si>
  <si>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</si>
  <si>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</si>
  <si>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</si>
  <si>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</si>
  <si>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</si>
  <si>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</si>
  <si>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</si>
  <si>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</si>
  <si>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</si>
  <si>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</si>
  <si>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</si>
  <si>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</si>
  <si>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</si>
  <si>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</si>
  <si>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</si>
  <si>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</si>
  <si>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</si>
  <si>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</si>
  <si>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</si>
  <si>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</si>
  <si>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</si>
  <si>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</si>
  <si>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</si>
  <si>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</si>
  <si>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</si>
  <si>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</si>
  <si>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</si>
  <si>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</si>
  <si>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</si>
  <si>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</si>
  <si>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</si>
  <si>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</si>
  <si>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</si>
  <si>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</si>
  <si>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</si>
  <si>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</si>
  <si>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</si>
  <si>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</si>
  <si>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</si>
  <si>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</si>
  <si>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</si>
  <si>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</si>
  <si>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</si>
  <si>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</si>
  <si>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</si>
  <si>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</si>
  <si>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</si>
  <si>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</si>
  <si>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</si>
  <si>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</si>
  <si>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</si>
  <si>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</si>
  <si>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</si>
  <si>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</si>
  <si>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</si>
  <si>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</si>
  <si>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</si>
  <si>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</si>
  <si>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</si>
  <si>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</si>
  <si>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</si>
  <si>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</si>
  <si>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</si>
  <si>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</si>
  <si>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</si>
  <si>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</si>
  <si>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</si>
  <si>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</si>
  <si>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</si>
  <si>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</si>
  <si>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</si>
  <si>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</si>
  <si>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</si>
  <si>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</si>
  <si>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</si>
  <si>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</si>
  <si>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</si>
  <si>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</si>
  <si>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</si>
  <si>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</si>
  <si>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</si>
  <si>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</si>
  <si>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</si>
  <si>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</si>
  <si>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</si>
  <si>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</si>
  <si>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</si>
  <si>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</si>
  <si>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</si>
  <si>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</si>
  <si>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</si>
  <si>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</si>
  <si>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</si>
  <si>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</si>
  <si>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</si>
  <si>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</si>
  <si>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</si>
  <si>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</si>
  <si>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</si>
  <si>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</si>
  <si>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</si>
  <si>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</si>
  <si>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</si>
  <si>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</si>
  <si>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</si>
  <si>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</si>
  <si>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</si>
  <si>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</si>
  <si>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</si>
  <si>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</si>
  <si>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</si>
  <si>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</si>
  <si>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</si>
  <si>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</si>
  <si>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</si>
  <si>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</si>
  <si>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</si>
  <si>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</si>
  <si>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</si>
  <si>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</si>
  <si>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</si>
  <si>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</si>
  <si>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</si>
  <si>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</si>
  <si>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</si>
  <si>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</si>
  <si>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</si>
  <si>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</si>
  <si>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</si>
  <si>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</si>
  <si>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</si>
  <si>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</si>
  <si>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</si>
  <si>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</si>
  <si>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</si>
  <si>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</si>
  <si>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</si>
  <si>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</si>
  <si>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</si>
  <si>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</si>
  <si>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</si>
  <si>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</si>
  <si>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</si>
  <si>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</si>
  <si>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</si>
  <si>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</si>
  <si>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</si>
  <si>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</si>
  <si>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</si>
  <si>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</si>
  <si>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</si>
  <si>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</si>
  <si>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</si>
  <si>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</si>
  <si>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</si>
  <si>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</si>
  <si>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</si>
  <si>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</si>
  <si>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</si>
  <si>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</si>
  <si>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</si>
  <si>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</si>
  <si>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</si>
  <si>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</si>
  <si>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</si>
  <si>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</si>
  <si>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</si>
  <si>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</si>
  <si>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</si>
  <si>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</si>
  <si>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</si>
  <si>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</si>
  <si>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</si>
  <si>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</si>
  <si>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</si>
  <si>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</si>
  <si>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</si>
  <si>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</si>
  <si>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</si>
  <si>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</si>
  <si>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</si>
  <si>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</si>
  <si>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</si>
  <si>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</si>
  <si>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</si>
  <si>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</si>
  <si>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</si>
  <si>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</si>
  <si>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</si>
  <si>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</si>
  <si>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</si>
  <si>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</si>
  <si>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</si>
  <si>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</si>
  <si>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</si>
  <si>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</si>
  <si>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</si>
  <si>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</si>
  <si>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</si>
  <si>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</si>
  <si>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</si>
  <si>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</si>
  <si>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</si>
  <si>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</si>
  <si>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</si>
  <si>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</si>
  <si>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</si>
  <si>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</si>
  <si>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</si>
  <si>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</si>
  <si>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</si>
  <si>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</si>
  <si>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</si>
  <si>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</si>
  <si>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</si>
  <si>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</si>
  <si>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</si>
  <si>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</si>
  <si>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</si>
  <si>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</si>
  <si>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</si>
  <si>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</si>
  <si>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</si>
  <si>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</si>
  <si>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</si>
  <si>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</si>
  <si>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</si>
  <si>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</si>
  <si>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</si>
  <si>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</si>
  <si>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</si>
  <si>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</si>
  <si>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</si>
  <si>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</si>
  <si>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</si>
  <si>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</si>
  <si>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</si>
  <si>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</si>
  <si>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</si>
  <si>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</si>
  <si>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</si>
  <si>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</si>
  <si>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</si>
  <si>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</si>
  <si>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</si>
  <si>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</si>
  <si>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</si>
  <si>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</si>
  <si>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</si>
  <si>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</si>
  <si>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</si>
  <si>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</si>
  <si>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</si>
  <si>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</si>
  <si>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</si>
  <si>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</si>
  <si>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</si>
  <si>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</si>
  <si>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</si>
  <si>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</si>
  <si>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</si>
  <si>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</si>
  <si>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</si>
  <si>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</si>
  <si>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</si>
  <si>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</si>
  <si>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</si>
  <si>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</si>
  <si>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</si>
  <si>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</si>
  <si>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</si>
  <si>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</si>
  <si>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</si>
  <si>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</si>
  <si>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</si>
  <si>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</si>
  <si>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</si>
  <si>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</si>
  <si>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</si>
  <si>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</si>
  <si>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</si>
  <si>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</si>
  <si>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</si>
  <si>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</si>
  <si>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</si>
  <si>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</si>
  <si>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</si>
  <si>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</si>
  <si>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</si>
  <si>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</si>
  <si>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</si>
  <si>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</si>
  <si>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</si>
  <si>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</si>
  <si>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</si>
  <si>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</si>
  <si>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</si>
  <si>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</si>
  <si>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</si>
  <si>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</si>
  <si>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</si>
  <si>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</si>
  <si>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</si>
  <si>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</si>
  <si>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</si>
  <si>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</si>
  <si>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</si>
  <si>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</si>
  <si>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</si>
  <si>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</si>
  <si>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</si>
  <si>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</si>
  <si>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</si>
  <si>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</si>
  <si>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</si>
  <si>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</si>
  <si>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</si>
  <si>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</si>
  <si>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</si>
  <si>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</si>
  <si>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</si>
  <si>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</si>
  <si>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</si>
  <si>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</si>
  <si>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</si>
  <si>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</si>
  <si>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</si>
  <si>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</si>
  <si>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</si>
  <si>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</si>
  <si>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</si>
  <si>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</si>
  <si>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</si>
  <si>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</si>
  <si>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</si>
  <si>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</si>
  <si>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</si>
  <si>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</si>
  <si>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</si>
  <si>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</si>
  <si>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</si>
  <si>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</si>
  <si>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</si>
  <si>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</si>
  <si>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</si>
  <si>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</si>
  <si>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</si>
  <si>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</si>
  <si>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</si>
  <si>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</si>
  <si>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</si>
  <si>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</si>
  <si>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</si>
  <si>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</si>
  <si>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</si>
  <si>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</si>
  <si>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</si>
  <si>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</si>
  <si>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</si>
  <si>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</si>
  <si>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</si>
  <si>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</si>
  <si>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</si>
  <si>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</si>
  <si>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</si>
  <si>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</si>
  <si>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</si>
  <si>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</si>
  <si>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</si>
  <si>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</si>
  <si>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</si>
  <si>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</si>
  <si>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</si>
  <si>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</si>
  <si>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</si>
  <si>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</si>
  <si>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</si>
  <si>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</si>
  <si>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</si>
  <si>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</si>
  <si>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</si>
  <si>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</si>
  <si>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</si>
  <si>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</si>
  <si>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</si>
  <si>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</si>
  <si>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</si>
  <si>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</si>
  <si>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</si>
  <si>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</si>
  <si>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</si>
  <si>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</si>
  <si>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</si>
  <si>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</si>
  <si>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</si>
  <si>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</si>
  <si>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</si>
  <si>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</si>
  <si>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</si>
  <si>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</si>
  <si>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</si>
  <si>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</si>
  <si>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</si>
  <si>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</si>
  <si>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</si>
  <si>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</si>
  <si>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</si>
  <si>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</si>
  <si>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</si>
  <si>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</si>
  <si>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</si>
  <si>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</si>
  <si>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</si>
  <si>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</si>
  <si>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</si>
  <si>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</si>
  <si>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</si>
  <si>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</si>
  <si>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</si>
  <si>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</si>
  <si>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</si>
  <si>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</si>
  <si>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</si>
  <si>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</si>
  <si>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</si>
  <si>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</si>
  <si>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</si>
  <si>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</si>
  <si>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</si>
  <si>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</si>
  <si>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</si>
  <si>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</si>
  <si>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</si>
  <si>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</si>
  <si>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</si>
  <si>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</si>
  <si>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</si>
  <si>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</si>
  <si>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</si>
  <si>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</si>
  <si>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</si>
  <si>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</si>
  <si>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</si>
  <si>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</si>
  <si>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</si>
  <si>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</si>
  <si>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</si>
  <si>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</si>
  <si>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</si>
  <si>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</si>
  <si>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</si>
  <si>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</si>
  <si>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</si>
  <si>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</si>
  <si>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</si>
  <si>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</si>
  <si>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</si>
  <si>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</si>
  <si>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</si>
  <si>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</si>
  <si>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</si>
  <si>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</si>
  <si>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</si>
  <si>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</si>
  <si>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</si>
  <si>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</si>
  <si>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</si>
  <si>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</si>
  <si>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</si>
  <si>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</si>
  <si>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</si>
  <si>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</si>
  <si>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</si>
  <si>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</si>
  <si>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</si>
  <si>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</si>
  <si>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</si>
  <si>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</si>
  <si>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</si>
  <si>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</si>
  <si>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</si>
  <si>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</si>
  <si>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</si>
  <si>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</si>
  <si>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</si>
  <si>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</si>
  <si>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</si>
  <si>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</si>
  <si>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</si>
  <si>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</si>
  <si>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</si>
  <si>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</si>
  <si>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</si>
  <si>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</si>
  <si>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</si>
  <si>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</si>
  <si>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</si>
  <si>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</si>
  <si>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</si>
  <si>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</si>
  <si>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</si>
  <si>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</si>
  <si>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</si>
  <si>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</si>
  <si>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</si>
  <si>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</si>
  <si>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</si>
  <si>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</si>
  <si>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</si>
  <si>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</si>
  <si>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</si>
  <si>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</si>
  <si>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</si>
  <si>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</si>
  <si>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</si>
  <si>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</si>
  <si>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</si>
  <si>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</si>
  <si>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</si>
  <si>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</si>
  <si>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</si>
  <si>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</si>
  <si>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</si>
  <si>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</si>
  <si>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</si>
  <si>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</si>
  <si>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</si>
  <si>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</si>
  <si>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</si>
  <si>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</si>
  <si>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</si>
  <si>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</si>
  <si>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</si>
  <si>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</si>
  <si>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</si>
  <si>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</si>
  <si>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</si>
  <si>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</si>
  <si>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</si>
  <si>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</si>
  <si>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</si>
  <si>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</si>
  <si>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</si>
  <si>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</si>
  <si>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</si>
  <si>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</si>
  <si>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</si>
  <si>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</si>
  <si>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</si>
  <si>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</si>
  <si>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</si>
  <si>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</si>
  <si>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</si>
  <si>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</si>
  <si>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</si>
  <si>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</si>
  <si>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</si>
  <si>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</si>
  <si>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</si>
  <si>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</si>
  <si>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</si>
  <si>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</si>
  <si>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</si>
  <si>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</si>
  <si>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</si>
  <si>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</si>
  <si>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</si>
  <si>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</si>
  <si>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</si>
  <si>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</si>
  <si>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</si>
  <si>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</si>
  <si>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</si>
  <si>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</si>
  <si>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</si>
  <si>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</si>
  <si>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</si>
  <si>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</si>
  <si>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</si>
  <si>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</si>
  <si>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</si>
  <si>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</si>
  <si>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</si>
  <si>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</si>
  <si>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</si>
  <si>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</si>
  <si>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</si>
  <si>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</si>
  <si>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</si>
  <si>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</si>
  <si>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</si>
  <si>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</si>
  <si>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</si>
  <si>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</si>
  <si>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</si>
  <si>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</si>
  <si>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</si>
  <si>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</si>
  <si>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</si>
  <si>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</si>
  <si>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</si>
  <si>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</si>
  <si>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</si>
  <si>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</si>
  <si>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</si>
  <si>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</si>
  <si>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</si>
  <si>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</si>
  <si>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</si>
  <si>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</si>
  <si>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</si>
  <si>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</si>
  <si>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</si>
  <si>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</si>
  <si>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</si>
  <si>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</si>
  <si>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</si>
  <si>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</si>
  <si>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</si>
  <si>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</si>
  <si>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</si>
  <si>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</si>
  <si>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</si>
  <si>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</si>
  <si>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</si>
  <si>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</si>
  <si>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</si>
  <si>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</si>
  <si>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</si>
  <si>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</si>
  <si>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</si>
  <si>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</si>
  <si>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</si>
  <si>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</si>
  <si>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</si>
  <si>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</si>
  <si>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</si>
  <si>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</si>
  <si>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</si>
  <si>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</si>
  <si>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</si>
  <si>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</si>
  <si>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</si>
  <si>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</si>
  <si>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</si>
  <si>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</si>
  <si>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</si>
  <si>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</si>
  <si>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</si>
  <si>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</si>
  <si>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</si>
  <si>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</si>
  <si>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</si>
  <si>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</si>
  <si>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</si>
  <si>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</si>
  <si>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</si>
  <si>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</si>
  <si>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</si>
  <si>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</si>
  <si>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</si>
  <si>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</si>
  <si>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</si>
  <si>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</si>
  <si>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</si>
  <si>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</si>
  <si>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</si>
  <si>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</si>
  <si>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</si>
  <si>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</si>
  <si>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</si>
  <si>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</si>
  <si>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</si>
  <si>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</si>
  <si>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</si>
  <si>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</si>
  <si>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</si>
  <si>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</si>
  <si>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</si>
  <si>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</si>
  <si>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</si>
  <si>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</si>
  <si>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</si>
  <si>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</si>
  <si>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</si>
  <si>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</si>
  <si>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</si>
  <si>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</si>
  <si>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</si>
  <si>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</si>
  <si>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</si>
  <si>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</si>
  <si>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</si>
  <si>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</si>
  <si>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</si>
  <si>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</si>
  <si>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</si>
  <si>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</si>
  <si>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</si>
  <si>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</si>
  <si>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</si>
  <si>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</si>
  <si>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</si>
  <si>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</si>
  <si>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</si>
  <si>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</si>
  <si>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</si>
  <si>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</si>
  <si>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</si>
  <si>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</si>
  <si>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</si>
  <si>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</si>
  <si>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</si>
  <si>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</si>
  <si>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</si>
  <si>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</si>
  <si>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</si>
  <si>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</si>
  <si>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</si>
  <si>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</si>
  <si>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</si>
  <si>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</si>
  <si>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</si>
  <si>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</si>
  <si>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</si>
  <si>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</si>
  <si>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</si>
  <si>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</si>
  <si>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</si>
  <si>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</si>
  <si>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</si>
  <si>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</si>
  <si>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</si>
  <si>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</si>
  <si>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</si>
  <si>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</si>
  <si>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</si>
  <si>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</si>
  <si>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</si>
  <si>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</si>
  <si>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</si>
  <si>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</si>
  <si>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</si>
  <si>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</si>
  <si>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</si>
  <si>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</si>
  <si>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</si>
  <si>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</si>
  <si>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</si>
  <si>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</si>
  <si>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</si>
  <si>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</si>
  <si>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</si>
  <si>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</si>
  <si>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</si>
  <si>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</si>
  <si>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</si>
  <si>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</si>
  <si>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</si>
  <si>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</si>
  <si>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</si>
  <si>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</si>
  <si>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</si>
  <si>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</si>
  <si>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</si>
  <si>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</si>
  <si>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</si>
  <si>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</si>
  <si>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</si>
  <si>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</si>
  <si>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</si>
  <si>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</si>
  <si>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</si>
  <si>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</si>
  <si>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</si>
  <si>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</si>
  <si>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</si>
  <si>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</si>
  <si>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</si>
  <si>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</si>
  <si>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</si>
  <si>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</si>
  <si>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</si>
  <si>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</si>
  <si>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</si>
  <si>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</si>
  <si>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</si>
  <si>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</si>
  <si>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</si>
  <si>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</si>
  <si>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</si>
  <si>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</si>
  <si>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</si>
  <si>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</si>
  <si>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</si>
  <si>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</si>
  <si>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</si>
  <si>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</si>
  <si>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</si>
  <si>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</si>
  <si>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</si>
  <si>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</si>
  <si>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</si>
  <si>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</si>
  <si>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</si>
  <si>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</si>
  <si>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</si>
  <si>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</si>
  <si>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</si>
  <si>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</si>
  <si>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</si>
  <si>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</si>
  <si>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</si>
  <si>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</si>
  <si>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</si>
  <si>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</si>
  <si>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</si>
  <si>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</si>
  <si>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</si>
  <si>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</si>
  <si>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</si>
  <si>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</si>
  <si>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</si>
  <si>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</si>
  <si>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</si>
  <si>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</si>
  <si>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</si>
  <si>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</si>
  <si>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</si>
  <si>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</si>
  <si>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</si>
  <si>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</si>
  <si>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</si>
  <si>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</si>
  <si>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</si>
  <si>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</si>
  <si>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</si>
  <si>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</si>
  <si>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</si>
  <si>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</si>
  <si>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</si>
  <si>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</si>
  <si>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</si>
  <si>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</si>
  <si>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</si>
  <si>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</si>
  <si>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</si>
  <si>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</si>
  <si>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</si>
  <si>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</si>
  <si>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</si>
  <si>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</si>
  <si>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</si>
  <si>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</si>
  <si>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</si>
  <si>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</si>
  <si>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</si>
  <si>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</si>
  <si>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</si>
  <si>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</si>
  <si>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</si>
  <si>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</si>
  <si>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</si>
  <si>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</si>
  <si>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</si>
  <si>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</si>
  <si>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</si>
  <si>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</si>
  <si>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</si>
  <si>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</si>
  <si>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</si>
  <si>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</si>
  <si>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</si>
  <si>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</si>
  <si>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</si>
  <si>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</si>
  <si>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</si>
  <si>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</si>
  <si>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</si>
  <si>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</si>
  <si>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</si>
  <si>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</si>
  <si>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</si>
  <si>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</si>
  <si>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</si>
  <si>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</si>
  <si>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</si>
  <si>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</si>
  <si>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</si>
  <si>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</si>
  <si>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</si>
  <si>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</si>
  <si>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</si>
  <si>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</si>
  <si>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</si>
  <si>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</si>
  <si>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</si>
  <si>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</si>
  <si>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</si>
  <si>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</si>
  <si>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</si>
  <si>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</si>
  <si>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</si>
  <si>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</si>
  <si>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</si>
  <si>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</si>
  <si>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</si>
  <si>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</si>
  <si>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</si>
  <si>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</si>
  <si>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</si>
  <si>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</si>
  <si>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</si>
  <si>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</si>
  <si>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</si>
  <si>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</si>
  <si>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</si>
  <si>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</si>
  <si>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</si>
  <si>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</si>
  <si>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</si>
  <si>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</si>
  <si>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</si>
  <si>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</si>
  <si>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</si>
  <si>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</si>
  <si>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</si>
  <si>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</si>
  <si>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</si>
  <si>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</si>
  <si>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</si>
  <si>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</si>
  <si>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</si>
  <si>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</si>
  <si>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</si>
  <si>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</si>
  <si>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</si>
  <si>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</si>
  <si>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</si>
  <si>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</si>
  <si>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</si>
  <si>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</si>
  <si>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</si>
  <si>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</si>
  <si>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</si>
  <si>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</si>
  <si>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</si>
  <si>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</si>
  <si>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</si>
  <si>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</si>
  <si>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</si>
  <si>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</si>
  <si>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</si>
  <si>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</si>
  <si>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</si>
  <si>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</si>
  <si>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</si>
  <si>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</si>
  <si>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</si>
  <si>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</si>
  <si>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</si>
  <si>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</si>
  <si>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</si>
  <si>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</si>
  <si>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</si>
  <si>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</si>
  <si>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</si>
  <si>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</si>
  <si>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</si>
  <si>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</si>
  <si>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</si>
  <si>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</si>
  <si>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</si>
  <si>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</si>
  <si>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</si>
  <si>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</si>
  <si>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</si>
  <si>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</si>
  <si>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</si>
  <si>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</si>
  <si>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</si>
  <si>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</si>
  <si>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</si>
  <si>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</si>
  <si>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</si>
  <si>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</si>
  <si>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</si>
  <si>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</si>
  <si>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</si>
  <si>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</si>
  <si>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</si>
  <si>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</si>
  <si>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</si>
  <si>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</si>
  <si>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</si>
  <si>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</si>
  <si>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</si>
  <si>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</si>
  <si>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</si>
  <si>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</si>
  <si>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</si>
  <si>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</si>
  <si>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</si>
  <si>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</si>
  <si>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</si>
  <si>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</si>
  <si>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</si>
  <si>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</si>
  <si>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</si>
  <si>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</si>
  <si>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</si>
  <si>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</si>
  <si>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</si>
  <si>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</si>
  <si>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</si>
  <si>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</si>
  <si>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</si>
  <si>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</si>
  <si>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</si>
  <si>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</si>
  <si>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</si>
  <si>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</si>
  <si>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</si>
  <si>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</si>
  <si>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</si>
  <si>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</si>
  <si>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</si>
  <si>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</si>
  <si>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</si>
  <si>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</si>
  <si>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</si>
  <si>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</si>
  <si>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</si>
  <si>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</si>
  <si>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</si>
  <si>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</si>
  <si>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</si>
  <si>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</si>
  <si>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</si>
  <si>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</si>
  <si>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</si>
  <si>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</si>
  <si>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</si>
  <si>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</si>
  <si>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</si>
  <si>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</si>
  <si>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</si>
  <si>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</si>
  <si>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</si>
  <si>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</si>
  <si>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</si>
  <si>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</si>
  <si>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</si>
  <si>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</si>
  <si>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</si>
  <si>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</si>
  <si>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</si>
  <si>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</si>
  <si>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</si>
  <si>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</si>
  <si>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</si>
  <si>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</si>
  <si>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</si>
  <si>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</si>
  <si>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</si>
  <si>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</si>
  <si>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</si>
  <si>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</si>
  <si>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</si>
  <si>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</si>
  <si>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</si>
  <si>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</si>
  <si>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</si>
  <si>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</si>
  <si>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</si>
  <si>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</si>
  <si>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</si>
  <si>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</si>
  <si>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</si>
  <si>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</si>
  <si>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</si>
  <si>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</si>
  <si>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</si>
  <si>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</si>
  <si>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</si>
  <si>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</si>
  <si>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</si>
  <si>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</si>
  <si>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</si>
  <si>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</si>
  <si>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</si>
  <si>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</si>
  <si>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</si>
  <si>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</si>
  <si>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</si>
  <si>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</si>
  <si>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</si>
  <si>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</si>
  <si>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</si>
  <si>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</si>
  <si>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</si>
  <si>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</si>
  <si>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</si>
  <si>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</si>
  <si>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</si>
  <si>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</si>
  <si>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</si>
  <si>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</si>
  <si>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</si>
  <si>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</si>
  <si>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</si>
  <si>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</si>
  <si>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</si>
  <si>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</si>
  <si>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</si>
  <si>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</si>
  <si>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</si>
  <si>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</si>
  <si>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</si>
  <si>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</si>
  <si>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</si>
  <si>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</si>
  <si>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</si>
  <si>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</si>
  <si>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</si>
  <si>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</si>
  <si>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</si>
  <si>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</si>
  <si>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</si>
  <si>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</si>
  <si>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</si>
  <si>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</si>
  <si>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</si>
  <si>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</si>
  <si>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</si>
  <si>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</si>
  <si>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</si>
  <si>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</si>
  <si>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</si>
  <si>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</si>
  <si>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</si>
  <si>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</si>
  <si>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</si>
  <si>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</si>
  <si>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</si>
  <si>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</si>
  <si>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</si>
  <si>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</si>
  <si>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</si>
  <si>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</si>
  <si>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</si>
  <si>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</si>
  <si>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</si>
  <si>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</si>
  <si>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</si>
  <si>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</si>
  <si>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</si>
  <si>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</si>
  <si>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</si>
  <si>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</si>
  <si>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</si>
  <si>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</si>
  <si>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</si>
  <si>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</si>
  <si>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</si>
  <si>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</si>
  <si>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</si>
  <si>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</si>
  <si>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</si>
  <si>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</si>
  <si>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</si>
  <si>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</si>
  <si>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</si>
  <si>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</si>
  <si>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</si>
  <si>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</si>
  <si>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</si>
  <si>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</si>
  <si>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</si>
  <si>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</si>
  <si>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</si>
  <si>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</si>
  <si>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</si>
  <si>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</si>
  <si>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</si>
  <si>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</si>
  <si>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</si>
  <si>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</si>
  <si>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</si>
  <si>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</si>
  <si>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</si>
  <si>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</si>
  <si>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</si>
  <si>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</si>
  <si>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</si>
  <si>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</si>
  <si>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</si>
  <si>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</si>
  <si>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</si>
  <si>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</si>
  <si>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</si>
  <si>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</si>
  <si>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</si>
  <si>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</si>
  <si>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</si>
  <si>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</si>
  <si>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</si>
  <si>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</si>
  <si>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</si>
  <si>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</si>
  <si>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</si>
  <si>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</si>
  <si>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</si>
  <si>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</si>
  <si>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</si>
  <si>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</si>
  <si>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</si>
  <si>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</si>
  <si>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</si>
  <si>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</si>
  <si>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</si>
  <si>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</si>
  <si>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</si>
  <si>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</si>
  <si>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</si>
  <si>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</si>
  <si>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</si>
  <si>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</si>
  <si>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</si>
  <si>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</si>
  <si>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</si>
  <si>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</si>
  <si>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</si>
  <si>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</si>
  <si>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</si>
  <si>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</si>
  <si>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</si>
  <si>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</si>
  <si>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</si>
  <si>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</si>
  <si>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</si>
  <si>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</si>
  <si>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</si>
  <si>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</si>
  <si>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</si>
  <si>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</si>
  <si>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</si>
  <si>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</si>
  <si>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</si>
  <si>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</si>
  <si>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</si>
  <si>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</si>
  <si>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</si>
  <si>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</si>
  <si>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</si>
  <si>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</si>
  <si>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</si>
  <si>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</si>
  <si>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</si>
  <si>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</si>
  <si>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</si>
  <si>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</si>
  <si>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</si>
  <si>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</si>
  <si>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</si>
  <si>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</si>
  <si>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</si>
  <si>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</si>
  <si>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</si>
  <si>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</si>
  <si>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</si>
  <si>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</si>
  <si>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</si>
  <si>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</si>
  <si>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</si>
  <si>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</si>
  <si>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</si>
  <si>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</si>
  <si>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</si>
  <si>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</si>
  <si>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</si>
  <si>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</si>
  <si>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</si>
  <si>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</si>
  <si>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</si>
  <si>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</si>
  <si>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</si>
  <si>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</si>
  <si>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</si>
  <si>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</si>
  <si>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</si>
  <si>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</si>
  <si>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</si>
  <si>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</si>
  <si>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</si>
  <si>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</si>
  <si>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</si>
  <si>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</si>
  <si>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</si>
  <si>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</si>
  <si>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</si>
  <si>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</si>
  <si>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</si>
  <si>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</si>
  <si>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</si>
  <si>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</si>
  <si>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</si>
  <si>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</si>
  <si>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</si>
  <si>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</si>
  <si>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</si>
  <si>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</si>
  <si>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</si>
  <si>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</si>
  <si>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</si>
  <si>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</si>
  <si>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</si>
  <si>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</si>
  <si>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</si>
  <si>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</si>
  <si>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</si>
  <si>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</si>
  <si>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</si>
  <si>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</si>
  <si>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</si>
  <si>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</si>
  <si>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</si>
  <si>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</si>
  <si>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</si>
  <si>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</si>
  <si>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</si>
  <si>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</si>
  <si>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</si>
  <si>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</si>
  <si>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</si>
  <si>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</si>
  <si>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</si>
  <si>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</si>
  <si>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</si>
  <si>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</si>
  <si>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</si>
  <si>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</si>
  <si>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</si>
  <si>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</si>
  <si>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</si>
  <si>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</si>
  <si>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</si>
  <si>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</si>
  <si>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</si>
  <si>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</si>
  <si>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</si>
  <si>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</si>
  <si>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</si>
  <si>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</si>
  <si>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</si>
  <si>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</si>
  <si>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</si>
  <si>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</si>
  <si>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</si>
  <si>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</si>
  <si>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</si>
  <si>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</si>
  <si>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</si>
  <si>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</si>
  <si>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</si>
  <si>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</si>
  <si>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</si>
  <si>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</si>
  <si>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</si>
  <si>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</si>
  <si>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</si>
  <si>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</si>
  <si>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</si>
  <si>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</si>
  <si>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</si>
  <si>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</si>
  <si>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</si>
  <si>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</si>
  <si>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</si>
  <si>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</si>
  <si>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</si>
  <si>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</si>
  <si>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</si>
  <si>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</si>
  <si>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</si>
  <si>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</si>
  <si>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</si>
  <si>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</si>
  <si>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</si>
  <si>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</si>
  <si>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</si>
  <si>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</si>
  <si>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</si>
  <si>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</si>
  <si>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</si>
  <si>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</si>
  <si>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</si>
  <si>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</si>
  <si>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</si>
  <si>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</si>
  <si>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</si>
  <si>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</si>
  <si>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</si>
  <si>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</si>
  <si>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</si>
  <si>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</si>
  <si>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</si>
  <si>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</si>
  <si>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</si>
  <si>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</si>
  <si>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</si>
  <si>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</si>
  <si>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</si>
  <si>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</si>
  <si>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</si>
  <si>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</si>
  <si>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</si>
  <si>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</si>
  <si>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</si>
  <si>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</si>
  <si>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</si>
  <si>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</si>
  <si>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</si>
  <si>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</si>
  <si>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</si>
  <si>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</si>
  <si>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</si>
  <si>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</si>
  <si>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</si>
  <si>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</si>
  <si>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</si>
  <si>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</si>
  <si>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</si>
  <si>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</si>
  <si>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</si>
  <si>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</si>
  <si>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</si>
  <si>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</si>
  <si>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</si>
  <si>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</si>
  <si>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</si>
  <si>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</si>
  <si>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</si>
  <si>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</si>
  <si>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</si>
  <si>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</si>
  <si>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</si>
  <si>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</si>
  <si>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</si>
  <si>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</si>
  <si>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</si>
  <si>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</si>
  <si>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</si>
  <si>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</si>
  <si>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</si>
  <si>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</si>
  <si>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</si>
  <si>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</si>
  <si>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</si>
  <si>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</si>
  <si>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</si>
  <si>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</si>
  <si>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</si>
  <si>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</si>
  <si>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</si>
  <si>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</si>
  <si>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</si>
  <si>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</si>
  <si>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</si>
  <si>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</si>
  <si>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</si>
  <si>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</si>
  <si>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</si>
  <si>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</si>
  <si>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</si>
  <si>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</si>
  <si>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</si>
  <si>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</si>
  <si>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</si>
  <si>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</si>
  <si>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</si>
  <si>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</si>
  <si>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</si>
  <si>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</si>
  <si>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</si>
  <si>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</si>
  <si>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</si>
  <si>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</si>
  <si>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</si>
  <si>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</si>
  <si>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</si>
  <si>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</si>
  <si>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</si>
  <si>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</si>
  <si>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</si>
  <si>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</si>
  <si>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</si>
  <si>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</si>
  <si>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</si>
  <si>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</si>
  <si>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</si>
  <si>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</si>
  <si>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</si>
  <si>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</si>
  <si>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</si>
  <si>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</si>
  <si>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</si>
  <si>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</si>
  <si>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</si>
  <si>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</si>
  <si>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</si>
  <si>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</si>
  <si>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</si>
  <si>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</si>
  <si>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</si>
  <si>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</si>
  <si>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</si>
  <si>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</si>
  <si>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</si>
  <si>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</si>
  <si>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</si>
  <si>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</si>
  <si>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</si>
  <si>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</si>
  <si>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</si>
  <si>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</si>
  <si>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</si>
  <si>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</si>
  <si>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</si>
  <si>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</si>
  <si>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</si>
  <si>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</si>
  <si>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</si>
  <si>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</si>
  <si>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</si>
  <si>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</si>
  <si>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</si>
  <si>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</si>
  <si>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</si>
  <si>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</si>
  <si>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</si>
  <si>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</si>
  <si>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</si>
  <si>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</si>
  <si>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</si>
  <si>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</si>
  <si>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</si>
  <si>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</si>
  <si>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</si>
  <si>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</si>
  <si>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</si>
  <si>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</si>
  <si>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</si>
  <si>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</si>
  <si>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</si>
  <si>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</si>
  <si>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</si>
  <si>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</si>
  <si>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</si>
  <si>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</si>
  <si>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</si>
  <si>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</si>
  <si>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</si>
  <si>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</si>
  <si>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</si>
  <si>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</si>
  <si>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</si>
  <si>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</si>
  <si>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</si>
  <si>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</si>
  <si>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</si>
  <si>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</si>
  <si>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</si>
  <si>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</si>
  <si>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</si>
  <si>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</si>
  <si>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</si>
  <si>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</si>
  <si>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</si>
  <si>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</si>
  <si>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</si>
  <si>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</si>
  <si>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</si>
  <si>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</si>
  <si>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</si>
  <si>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</si>
  <si>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</si>
  <si>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</si>
  <si>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</si>
  <si>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</si>
  <si>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</si>
  <si>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</si>
  <si>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</si>
  <si>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</si>
  <si>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</si>
  <si>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</si>
  <si>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</si>
  <si>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</si>
  <si>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</si>
  <si>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</si>
  <si>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</si>
  <si>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</si>
  <si>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</si>
  <si>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</si>
  <si>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</si>
  <si>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</si>
  <si>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</si>
  <si>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</si>
  <si>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</si>
  <si>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</si>
  <si>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</si>
  <si>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</si>
  <si>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</si>
  <si>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</si>
  <si>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</si>
  <si>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</si>
  <si>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</si>
  <si>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</si>
  <si>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</si>
  <si>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</si>
  <si>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</si>
  <si>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</si>
  <si>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</si>
  <si>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</si>
  <si>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</si>
  <si>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</si>
  <si>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</si>
  <si>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</si>
  <si>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</si>
  <si>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</si>
  <si>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</si>
  <si>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</si>
  <si>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</si>
  <si>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</si>
  <si>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</si>
  <si>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</si>
  <si>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</si>
  <si>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</si>
  <si>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</si>
  <si>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</si>
  <si>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</si>
  <si>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</si>
  <si>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</si>
  <si>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</si>
  <si>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</si>
  <si>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</si>
  <si>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</si>
  <si>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</si>
  <si>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</si>
  <si>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</si>
  <si>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</si>
  <si>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</si>
  <si>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</si>
  <si>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</si>
  <si>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</si>
  <si>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</si>
  <si>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</si>
  <si>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</si>
  <si>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</si>
  <si>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</si>
  <si>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</si>
  <si>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</si>
  <si>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</si>
  <si>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</si>
  <si>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</si>
  <si>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</si>
  <si>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</si>
  <si>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</si>
  <si>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</si>
  <si>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</si>
  <si>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</si>
  <si>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</si>
  <si>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</si>
  <si>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</si>
  <si>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</si>
  <si>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</si>
  <si>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</si>
  <si>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</si>
  <si>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</si>
  <si>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</si>
  <si>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</si>
  <si>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</si>
  <si>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</si>
  <si>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</si>
  <si>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</si>
  <si>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</si>
  <si>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</si>
  <si>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</si>
  <si>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</si>
  <si>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</si>
  <si>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</si>
  <si>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</si>
  <si>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</si>
  <si>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</si>
  <si>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</si>
  <si>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</si>
  <si>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</si>
  <si>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</si>
  <si>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</si>
  <si>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</si>
  <si>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</si>
  <si>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</si>
  <si>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</si>
  <si>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</si>
  <si>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</si>
  <si>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</si>
  <si>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</si>
  <si>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</si>
  <si>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</si>
  <si>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</si>
  <si>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</si>
  <si>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</si>
  <si>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</si>
  <si>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</si>
  <si>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</si>
  <si>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</si>
  <si>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</si>
  <si>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</si>
  <si>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</si>
  <si>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</si>
  <si>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</si>
  <si>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</si>
  <si>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</si>
  <si>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</si>
  <si>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</si>
  <si>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</si>
  <si>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</si>
  <si>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</si>
  <si>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</si>
  <si>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</si>
  <si>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</si>
  <si>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</si>
  <si>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</si>
  <si>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</si>
  <si>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</si>
  <si>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</si>
  <si>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</si>
  <si>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</si>
  <si>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</si>
  <si>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</si>
  <si>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</si>
  <si>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</si>
  <si>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</si>
  <si>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</si>
  <si>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</si>
  <si>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</si>
  <si>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</si>
  <si>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</si>
  <si>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</si>
  <si>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</si>
  <si>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</si>
  <si>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</si>
  <si>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</si>
  <si>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</si>
  <si>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</si>
  <si>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</si>
  <si>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</si>
  <si>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</si>
  <si>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</si>
  <si>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</si>
  <si>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</si>
  <si>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</si>
  <si>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</si>
  <si>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</si>
  <si>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</si>
  <si>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</si>
  <si>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</si>
  <si>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</si>
  <si>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</si>
  <si>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</si>
  <si>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</si>
  <si>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</si>
  <si>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</si>
  <si>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</si>
  <si>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</si>
  <si>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</si>
  <si>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</si>
  <si>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</si>
  <si>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</si>
  <si>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</si>
  <si>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</si>
  <si>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</si>
  <si>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</si>
  <si>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</si>
  <si>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</si>
  <si>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</si>
  <si>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</si>
  <si>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</si>
  <si>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</si>
  <si>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</si>
  <si>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</si>
  <si>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</si>
  <si>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</si>
  <si>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</si>
  <si>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</si>
  <si>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</si>
  <si>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</si>
  <si>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</si>
  <si>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</si>
  <si>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</si>
  <si>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</si>
  <si>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</si>
  <si>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</si>
  <si>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</si>
  <si>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</si>
  <si>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</si>
  <si>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</si>
  <si>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</si>
  <si>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</si>
  <si>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</si>
  <si>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</si>
  <si>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</si>
  <si>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</si>
  <si>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</si>
  <si>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</si>
  <si>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</si>
  <si>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</si>
  <si>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</si>
  <si>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</si>
  <si>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</si>
  <si>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</si>
  <si>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</si>
  <si>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</si>
  <si>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</si>
  <si>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</si>
  <si>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</si>
  <si>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</si>
  <si>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</si>
  <si>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</si>
  <si>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</si>
  <si>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</si>
  <si>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</si>
  <si>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</si>
  <si>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</si>
  <si>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</si>
  <si>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</si>
  <si>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</si>
  <si>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</si>
  <si>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</si>
  <si>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</si>
  <si>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</si>
  <si>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</si>
  <si>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</si>
  <si>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</si>
  <si>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</si>
  <si>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</si>
  <si>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</si>
  <si>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</si>
  <si>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</si>
  <si>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</si>
  <si>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</si>
  <si>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</si>
  <si>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</si>
  <si>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</si>
  <si>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</si>
  <si>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</si>
  <si>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</si>
  <si>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</si>
  <si>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</si>
  <si>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</si>
  <si>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</si>
  <si>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</si>
  <si>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</si>
  <si>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</si>
  <si>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</si>
  <si>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</si>
  <si>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</si>
  <si>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</si>
  <si>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</si>
  <si>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</si>
  <si>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</si>
  <si>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</si>
  <si>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</si>
  <si>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</si>
  <si>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</si>
  <si>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</si>
  <si>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</si>
  <si>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</si>
  <si>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</si>
  <si>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</si>
  <si>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</si>
  <si>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</si>
  <si>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</si>
  <si>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</si>
  <si>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</si>
  <si>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</si>
  <si>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</si>
  <si>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</si>
  <si>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</si>
  <si>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</si>
  <si>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</si>
  <si>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</si>
  <si>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</si>
  <si>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</si>
  <si>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</si>
  <si>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</si>
  <si>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</si>
  <si>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</si>
  <si>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</si>
  <si>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</si>
  <si>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</si>
  <si>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</si>
  <si>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</si>
  <si>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</si>
  <si>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</si>
  <si>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</si>
  <si>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</si>
  <si>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</si>
  <si>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</si>
  <si>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</si>
  <si>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</si>
  <si>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</si>
  <si>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</si>
  <si>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</si>
  <si>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</si>
  <si>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</si>
  <si>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</si>
  <si>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</si>
  <si>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</si>
  <si>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</si>
  <si>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</si>
  <si>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</si>
  <si>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</si>
  <si>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</si>
  <si>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</si>
  <si>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</si>
  <si>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</si>
  <si>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</si>
  <si>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</si>
  <si>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</si>
  <si>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</si>
  <si>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</si>
  <si>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</si>
  <si>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</si>
  <si>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</si>
  <si>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</si>
  <si>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</si>
  <si>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</si>
  <si>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</si>
  <si>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</si>
  <si>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</si>
  <si>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</si>
  <si>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</si>
  <si>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</si>
  <si>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</si>
  <si>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</si>
  <si>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</si>
  <si>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</si>
  <si>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</si>
  <si>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</si>
  <si>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</si>
  <si>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</si>
  <si>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</si>
  <si>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</si>
  <si>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</si>
  <si>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</si>
  <si>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</si>
  <si>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</si>
  <si>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</si>
  <si>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</si>
  <si>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</si>
  <si>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</si>
  <si>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</si>
  <si>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</si>
  <si>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</si>
  <si>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</si>
  <si>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</si>
  <si>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</si>
  <si>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</si>
  <si>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</si>
  <si>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</si>
  <si>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</si>
  <si>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</si>
  <si>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</si>
  <si>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</si>
  <si>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</si>
  <si>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</si>
  <si>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</si>
  <si>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</si>
  <si>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</si>
  <si>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</si>
  <si>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</si>
  <si>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</si>
  <si>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</si>
  <si>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</si>
  <si>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</si>
  <si>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</si>
  <si>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</si>
  <si>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</si>
  <si>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</si>
  <si>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</si>
  <si>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</si>
  <si>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</si>
  <si>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</si>
  <si>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</si>
  <si>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</si>
  <si>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</si>
  <si>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</si>
  <si>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</si>
  <si>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</si>
  <si>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</si>
  <si>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</si>
  <si>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</si>
  <si>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</si>
  <si>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</si>
  <si>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</si>
  <si>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</si>
  <si>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</si>
  <si>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</si>
  <si>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</si>
  <si>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</si>
  <si>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</si>
  <si>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</si>
  <si>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</si>
  <si>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</si>
  <si>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</si>
  <si>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</si>
  <si>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</si>
  <si>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</si>
  <si>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</si>
  <si>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</si>
  <si>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</si>
  <si>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</si>
  <si>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</si>
  <si>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</si>
  <si>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</si>
  <si>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</si>
  <si>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</si>
  <si>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</si>
  <si>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</si>
  <si>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</si>
  <si>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</si>
  <si>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</si>
  <si>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</si>
  <si>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</si>
  <si>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</si>
  <si>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</si>
  <si>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</si>
  <si>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</si>
  <si>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</si>
  <si>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</si>
  <si>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</si>
  <si>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</si>
  <si>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</si>
  <si>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</si>
  <si>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</si>
  <si>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</si>
  <si>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</si>
  <si>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</si>
  <si>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</si>
  <si>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</si>
  <si>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</si>
  <si>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</si>
  <si>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</si>
  <si>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</si>
  <si>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</si>
  <si>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</si>
  <si>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</si>
  <si>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</si>
  <si>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</si>
  <si>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</si>
  <si>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</si>
  <si>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</si>
  <si>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</si>
  <si>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</si>
  <si>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</si>
  <si>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</si>
  <si>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</si>
  <si>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</si>
  <si>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</si>
  <si>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</si>
  <si>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</si>
  <si>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</si>
  <si>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</si>
  <si>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</si>
  <si>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</si>
  <si>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</si>
  <si>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</si>
  <si>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</si>
  <si>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</si>
  <si>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</si>
  <si>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</si>
  <si>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</si>
  <si>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</si>
  <si>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</si>
  <si>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</si>
  <si>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</si>
  <si>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</si>
  <si>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</si>
  <si>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</si>
  <si>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</si>
  <si>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</si>
  <si>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</si>
  <si>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</si>
  <si>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</si>
  <si>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</si>
  <si>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</si>
  <si>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</si>
  <si>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</si>
  <si>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</si>
  <si>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</si>
  <si>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</si>
  <si>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</si>
  <si>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</si>
  <si>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</si>
  <si>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</si>
  <si>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</si>
  <si>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</si>
  <si>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</si>
  <si>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</si>
  <si>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</si>
  <si>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</si>
  <si>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</si>
  <si>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</si>
  <si>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</si>
  <si>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</si>
  <si>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</si>
  <si>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</si>
  <si>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</si>
  <si>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</si>
  <si>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</si>
  <si>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</si>
  <si>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</si>
  <si>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</si>
  <si>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</si>
  <si>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</si>
  <si>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</si>
  <si>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</si>
  <si>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</si>
  <si>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</si>
  <si>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</si>
  <si>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</si>
  <si>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</si>
  <si>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</si>
  <si>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</si>
  <si>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</si>
  <si>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</si>
  <si>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</si>
  <si>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</si>
  <si>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</si>
  <si>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</si>
  <si>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</si>
  <si>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</si>
  <si>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</si>
  <si>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</si>
  <si>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</si>
  <si>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</si>
  <si>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</si>
  <si>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</si>
  <si>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</si>
  <si>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</si>
  <si>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</si>
  <si>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</si>
  <si>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</si>
  <si>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</si>
  <si>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</si>
  <si>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</si>
  <si>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</si>
  <si>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</si>
  <si>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</si>
  <si>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</si>
  <si>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</si>
  <si>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</si>
  <si>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</si>
  <si>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</si>
  <si>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</si>
  <si>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</si>
  <si>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</si>
  <si>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</si>
  <si>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</si>
  <si>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</si>
  <si>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</si>
  <si>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</si>
  <si>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</si>
  <si>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</si>
  <si>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</si>
  <si>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</si>
  <si>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</si>
  <si>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</si>
  <si>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</si>
  <si>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</si>
  <si>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</si>
  <si>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</si>
  <si>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</si>
  <si>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</si>
  <si>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</si>
  <si>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</si>
  <si>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</si>
  <si>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</si>
  <si>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</si>
  <si>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</si>
  <si>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</si>
  <si>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</si>
  <si>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</si>
  <si>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</si>
  <si>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</si>
  <si>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</si>
  <si>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</si>
  <si>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</si>
  <si>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</si>
  <si>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</si>
  <si>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</si>
  <si>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</si>
  <si>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</si>
  <si>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</si>
  <si>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</si>
  <si>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</si>
  <si>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</si>
  <si>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</si>
  <si>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</si>
  <si>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</si>
  <si>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</si>
  <si>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</si>
  <si>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</si>
  <si>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</si>
  <si>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</si>
  <si>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</si>
  <si>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</si>
  <si>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</si>
  <si>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</si>
  <si>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</si>
  <si>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</si>
  <si>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</si>
  <si>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</si>
  <si>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</si>
  <si>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</si>
  <si>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</si>
  <si>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</si>
  <si>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</si>
  <si>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</si>
  <si>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</si>
  <si>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</si>
  <si>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</si>
  <si>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</si>
  <si>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</si>
  <si>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</si>
  <si>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</si>
  <si>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</si>
  <si>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</si>
  <si>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</si>
  <si>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</si>
  <si>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</si>
  <si>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</si>
  <si>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</si>
  <si>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</si>
  <si>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</si>
  <si>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</si>
  <si>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</si>
  <si>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</si>
  <si>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</si>
  <si>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</si>
  <si>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</si>
  <si>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</si>
  <si>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</si>
  <si>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</si>
  <si>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</si>
  <si>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</si>
  <si>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</si>
  <si>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</si>
  <si>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</si>
  <si>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</si>
  <si>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</si>
  <si>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</si>
  <si>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</si>
  <si>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</si>
  <si>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</si>
  <si>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</si>
  <si>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</si>
  <si>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</si>
  <si>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</si>
  <si>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</si>
  <si>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</si>
  <si>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</si>
  <si>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</si>
  <si>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</si>
  <si>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</si>
  <si>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</si>
  <si>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</si>
  <si>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</si>
  <si>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</si>
  <si>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</si>
  <si>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</si>
  <si>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</si>
  <si>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</si>
  <si>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</si>
  <si>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</si>
  <si>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</si>
  <si>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</si>
  <si>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</si>
  <si>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</si>
  <si>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</si>
  <si>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</si>
  <si>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</si>
  <si>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</si>
  <si>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</si>
  <si>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</si>
  <si>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</si>
  <si>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</si>
  <si>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</si>
  <si>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</si>
  <si>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</si>
  <si>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</si>
  <si>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</si>
  <si>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</si>
  <si>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</si>
  <si>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</si>
  <si>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</si>
  <si>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</si>
  <si>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</si>
  <si>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</si>
  <si>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</si>
  <si>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</si>
  <si>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</si>
  <si>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</si>
  <si>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</si>
  <si>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</si>
  <si>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</si>
  <si>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</si>
  <si>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</si>
  <si>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</si>
  <si>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</si>
  <si>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</si>
  <si>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</si>
  <si>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</si>
  <si>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</si>
  <si>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</si>
  <si>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</si>
  <si>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</si>
  <si>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</si>
  <si>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</si>
  <si>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</si>
  <si>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</si>
  <si>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</si>
  <si>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</si>
  <si>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</si>
  <si>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</si>
  <si>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</si>
  <si>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</si>
  <si>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</si>
  <si>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</si>
  <si>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</si>
  <si>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</si>
  <si>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</si>
  <si>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</si>
  <si>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</si>
  <si>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</si>
  <si>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</si>
  <si>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</si>
  <si>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</si>
  <si>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</si>
  <si>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</si>
  <si>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</si>
  <si>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</si>
  <si>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</si>
  <si>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</si>
  <si>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</si>
  <si>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</si>
  <si>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</si>
  <si>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</si>
  <si>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</si>
  <si>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</si>
  <si>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</si>
  <si>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</si>
  <si>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</si>
  <si>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</si>
  <si>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</si>
  <si>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</si>
  <si>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</si>
  <si>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</si>
  <si>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</si>
  <si>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</si>
  <si>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</si>
  <si>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</si>
  <si>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</si>
  <si>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</si>
  <si>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</si>
  <si>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</si>
  <si>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</si>
  <si>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</si>
  <si>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</si>
  <si>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</si>
  <si>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</si>
  <si>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</si>
  <si>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</si>
  <si>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</si>
  <si>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</si>
  <si>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</si>
  <si>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</si>
  <si>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</si>
  <si>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</si>
  <si>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</si>
  <si>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</si>
  <si>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</si>
  <si>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</si>
  <si>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</si>
  <si>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</si>
  <si>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</si>
  <si>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</si>
  <si>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</si>
  <si>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</si>
  <si>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</si>
  <si>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</si>
  <si>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</si>
  <si>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</si>
  <si>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</si>
  <si>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</si>
  <si>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</si>
  <si>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</si>
  <si>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</si>
  <si>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</si>
  <si>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</si>
  <si>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</si>
  <si>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</si>
  <si>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</si>
  <si>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</si>
  <si>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</si>
  <si>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</si>
  <si>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</si>
  <si>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</si>
  <si>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</si>
  <si>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</si>
  <si>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</si>
  <si>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</si>
  <si>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</si>
  <si>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</si>
  <si>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</si>
  <si>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</si>
  <si>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</si>
  <si>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</si>
  <si>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</si>
  <si>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</si>
  <si>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</si>
  <si>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</si>
  <si>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</si>
  <si>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</si>
  <si>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</si>
  <si>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</si>
  <si>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</si>
  <si>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</si>
  <si>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</si>
  <si>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</si>
  <si>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</si>
  <si>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</si>
  <si>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</si>
  <si>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</si>
  <si>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</si>
  <si>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</si>
  <si>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</si>
  <si>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</si>
  <si>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</si>
  <si>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</si>
  <si>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</si>
  <si>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</si>
  <si>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</si>
  <si>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</si>
  <si>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</si>
  <si>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</si>
  <si>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</si>
  <si>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</si>
  <si>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</si>
  <si>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</si>
  <si>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</si>
  <si>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</si>
  <si>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</si>
  <si>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</si>
  <si>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</si>
  <si>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</si>
  <si>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</si>
  <si>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</si>
  <si>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</si>
  <si>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</si>
  <si>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</si>
  <si>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</si>
  <si>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</si>
  <si>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</si>
  <si>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</si>
  <si>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</si>
  <si>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</si>
  <si>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</si>
  <si>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</si>
  <si>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</si>
  <si>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</si>
  <si>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</si>
  <si>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</si>
  <si>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</si>
  <si>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</si>
  <si>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</si>
  <si>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</si>
  <si>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</si>
  <si>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</si>
  <si>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</si>
  <si>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</si>
  <si>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</si>
  <si>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</si>
  <si>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</si>
  <si>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</si>
  <si>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</si>
  <si>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</si>
  <si>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</si>
  <si>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</si>
  <si>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</si>
  <si>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</si>
  <si>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</si>
  <si>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</si>
  <si>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</si>
  <si>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</si>
  <si>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</si>
  <si>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</si>
  <si>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</si>
  <si>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</si>
  <si>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</si>
  <si>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</si>
  <si>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</si>
  <si>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</si>
  <si>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</si>
  <si>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</si>
  <si>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</si>
  <si>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</si>
  <si>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</si>
  <si>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</si>
  <si>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</si>
  <si>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</si>
  <si>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</si>
  <si>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</si>
  <si>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</si>
  <si>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</si>
  <si>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</si>
  <si>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</si>
  <si>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</si>
  <si>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</si>
  <si>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</si>
  <si>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</si>
  <si>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</si>
  <si>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</si>
  <si>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</si>
  <si>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</si>
  <si>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</si>
  <si>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</si>
  <si>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</si>
  <si>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</si>
  <si>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</si>
  <si>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</si>
  <si>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</si>
  <si>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</si>
  <si>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</si>
  <si>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</si>
  <si>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</si>
  <si>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</si>
  <si>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</si>
  <si>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</si>
  <si>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</si>
  <si>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</si>
  <si>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</si>
  <si>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</si>
  <si>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</si>
  <si>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</si>
  <si>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</si>
  <si>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</si>
  <si>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</si>
  <si>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</si>
  <si>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</si>
  <si>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</si>
  <si>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</si>
  <si>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</si>
  <si>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</si>
  <si>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</si>
  <si>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</si>
  <si>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</si>
  <si>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</si>
  <si>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</si>
  <si>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</si>
  <si>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</si>
  <si>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</si>
  <si>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</si>
  <si>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</si>
  <si>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</si>
  <si>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</si>
  <si>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</si>
  <si>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</si>
  <si>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</si>
  <si>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</si>
  <si>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</si>
  <si>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</si>
  <si>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</si>
  <si>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</si>
  <si>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</si>
  <si>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</si>
  <si>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</si>
  <si>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</si>
  <si>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</si>
  <si>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</si>
  <si>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</si>
  <si>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</si>
  <si>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</si>
  <si>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</si>
  <si>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</si>
  <si>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</si>
  <si>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</si>
  <si>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</si>
  <si>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</si>
  <si>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</si>
  <si>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</si>
  <si>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</si>
  <si>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</si>
  <si>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</si>
  <si>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</si>
  <si>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</si>
  <si>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</si>
  <si>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</si>
  <si>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</si>
  <si>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</si>
  <si>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</si>
  <si>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</si>
  <si>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</si>
  <si>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</si>
  <si>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</si>
  <si>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</si>
  <si>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</si>
  <si>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</si>
  <si>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</si>
  <si>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</si>
  <si>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</si>
  <si>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</si>
  <si>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</si>
  <si>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</si>
  <si>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</si>
  <si>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</si>
  <si>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</si>
  <si>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</si>
  <si>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</si>
  <si>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</si>
  <si>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</si>
  <si>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</si>
  <si>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</si>
  <si>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</si>
  <si>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</si>
  <si>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</si>
  <si>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</si>
  <si>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</si>
  <si>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</si>
  <si>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</si>
  <si>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</si>
  <si>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</si>
  <si>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</si>
  <si>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</si>
  <si>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</si>
  <si>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</si>
  <si>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</si>
  <si>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</si>
  <si>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</si>
  <si>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</si>
  <si>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</si>
  <si>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</si>
  <si>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</si>
  <si>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</si>
  <si>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</si>
  <si>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</si>
  <si>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</si>
  <si>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</si>
  <si>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</si>
  <si>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</si>
  <si>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</si>
  <si>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</si>
  <si>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</si>
  <si>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</si>
  <si>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</si>
  <si>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</si>
  <si>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</si>
  <si>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</si>
  <si>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</si>
  <si>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</si>
  <si>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</si>
  <si>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</si>
  <si>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</si>
  <si>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</si>
  <si>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</si>
  <si>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</si>
  <si>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</si>
  <si>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</si>
  <si>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</si>
  <si>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</si>
  <si>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</si>
  <si>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</si>
  <si>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</si>
  <si>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</si>
  <si>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</si>
  <si>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</si>
  <si>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</si>
  <si>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</si>
  <si>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</si>
  <si>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</si>
  <si>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</si>
  <si>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</si>
  <si>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</si>
  <si>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</si>
  <si>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</si>
  <si>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</si>
  <si>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</si>
  <si>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</si>
  <si>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</si>
  <si>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</si>
  <si>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</si>
  <si>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</si>
  <si>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</si>
  <si>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</si>
  <si>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</si>
  <si>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</si>
  <si>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</si>
  <si>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</si>
  <si>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</si>
  <si>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</si>
  <si>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</si>
  <si>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</si>
  <si>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</si>
  <si>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</si>
  <si>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</si>
  <si>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</si>
  <si>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</si>
  <si>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</si>
  <si>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</si>
  <si>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</si>
  <si>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</si>
  <si>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</si>
  <si>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</si>
  <si>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</si>
  <si>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</si>
  <si>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</si>
  <si>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</si>
  <si>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</si>
  <si>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</si>
  <si>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</si>
  <si>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</si>
  <si>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</si>
  <si>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</si>
  <si>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</si>
  <si>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</si>
  <si>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</si>
  <si>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</si>
  <si>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</si>
  <si>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</si>
  <si>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</si>
  <si>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</si>
  <si>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</si>
  <si>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</si>
  <si>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</si>
  <si>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</si>
  <si>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</si>
  <si>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</si>
  <si>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</si>
  <si>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</si>
  <si>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</si>
  <si>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</si>
  <si>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</si>
  <si>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</si>
  <si>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</si>
  <si>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</si>
  <si>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</si>
  <si>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</si>
  <si>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</si>
  <si>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</si>
  <si>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</si>
  <si>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</si>
  <si>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</si>
  <si>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</si>
  <si>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</si>
  <si>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</si>
  <si>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</si>
  <si>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</si>
  <si>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</si>
  <si>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</si>
  <si>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</si>
  <si>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</si>
  <si>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</si>
  <si>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</si>
  <si>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</si>
  <si>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</si>
  <si>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</si>
  <si>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</si>
  <si>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</si>
  <si>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</si>
  <si>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</si>
  <si>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</si>
  <si>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</si>
  <si>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</si>
  <si>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</si>
  <si>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</si>
  <si>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</si>
  <si>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</si>
  <si>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</si>
  <si>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</si>
  <si>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</si>
  <si>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</si>
  <si>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</si>
  <si>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</si>
  <si>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</si>
  <si>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</si>
  <si>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</si>
  <si>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</si>
  <si>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</si>
  <si>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</si>
  <si>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</si>
  <si>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</si>
  <si>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</si>
  <si>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</si>
  <si>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</si>
  <si>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</si>
  <si>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</si>
  <si>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</si>
  <si>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</si>
  <si>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</si>
  <si>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</si>
  <si>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</si>
  <si>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</si>
  <si>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</si>
  <si>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</si>
  <si>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</si>
  <si>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</si>
  <si>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</si>
  <si>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</si>
  <si>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</si>
  <si>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</si>
  <si>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</si>
  <si>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</si>
  <si>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</si>
  <si>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</si>
  <si>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</si>
  <si>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</si>
  <si>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</si>
  <si>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</si>
  <si>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</si>
  <si>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</si>
  <si>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</si>
  <si>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</si>
  <si>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</si>
  <si>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</si>
  <si>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</si>
  <si>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</si>
  <si>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</si>
  <si>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</si>
  <si>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</si>
  <si>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</si>
  <si>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</si>
  <si>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</si>
  <si>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</si>
  <si>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</si>
  <si>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</si>
  <si>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</si>
  <si>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</si>
  <si>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</si>
  <si>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</si>
  <si>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</si>
  <si>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</si>
  <si>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</si>
  <si>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</si>
  <si>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</si>
  <si>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</si>
  <si>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</si>
  <si>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</si>
  <si>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</si>
  <si>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</si>
  <si>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</si>
  <si>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</si>
  <si>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</si>
  <si>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</si>
  <si>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</si>
  <si>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</si>
  <si>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</si>
  <si>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</si>
  <si>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</si>
  <si>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</si>
  <si>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</si>
  <si>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</si>
  <si>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</si>
  <si>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</si>
  <si>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</si>
  <si>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</si>
  <si>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</si>
  <si>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</si>
  <si>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</si>
  <si>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</si>
  <si>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</si>
  <si>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</si>
  <si>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</si>
  <si>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</si>
  <si>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</si>
  <si>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</si>
  <si>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</si>
  <si>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</si>
  <si>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</si>
  <si>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</si>
  <si>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</si>
  <si>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</si>
  <si>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</si>
  <si>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</si>
  <si>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</si>
  <si>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</si>
  <si>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</si>
  <si>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</si>
  <si>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</si>
  <si>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</si>
  <si>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</si>
  <si>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</si>
  <si>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</si>
  <si>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</si>
  <si>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</si>
  <si>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</si>
  <si>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</si>
  <si>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</si>
  <si>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</si>
  <si>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</si>
  <si>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</si>
  <si>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</si>
  <si>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</si>
  <si>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</si>
  <si>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</si>
  <si>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</si>
  <si>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</si>
  <si>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</si>
  <si>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</si>
  <si>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</si>
  <si>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</si>
  <si>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</si>
  <si>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</si>
  <si>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</si>
  <si>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</si>
  <si>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</si>
  <si>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</si>
  <si>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</si>
  <si>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</si>
  <si>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</si>
  <si>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</si>
  <si>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</si>
  <si>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</si>
  <si>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</si>
  <si>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</si>
  <si>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</si>
  <si>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</si>
  <si>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</si>
  <si>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</si>
  <si>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</si>
  <si>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</si>
  <si>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</si>
  <si>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</si>
  <si>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</si>
  <si>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</si>
  <si>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</si>
  <si>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</si>
  <si>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</si>
  <si>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</si>
  <si>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</si>
  <si>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</si>
  <si>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</si>
  <si>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</si>
  <si>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</si>
  <si>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</si>
  <si>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</si>
  <si>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</si>
  <si>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</si>
  <si>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</si>
  <si>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</si>
  <si>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</si>
  <si>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</si>
  <si>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</si>
  <si>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</si>
  <si>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</si>
  <si>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</si>
  <si>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</si>
  <si>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</si>
  <si>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</si>
  <si>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</si>
  <si>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</si>
  <si>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</si>
  <si>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</si>
  <si>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</si>
  <si>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</si>
  <si>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</si>
  <si>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</si>
  <si>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</si>
  <si>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</si>
  <si>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</si>
  <si>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</si>
  <si>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</si>
  <si>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</si>
  <si>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</si>
  <si>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</si>
  <si>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</si>
  <si>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</si>
  <si>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</si>
  <si>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</si>
  <si>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</si>
  <si>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</si>
  <si>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</si>
  <si>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</si>
  <si>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</si>
  <si>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</si>
  <si>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</si>
  <si>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</si>
  <si>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</si>
  <si>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</si>
  <si>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</si>
  <si>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</si>
  <si>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</si>
  <si>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</si>
  <si>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</si>
  <si>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</si>
  <si>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</si>
  <si>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</si>
  <si>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</si>
  <si>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</si>
  <si>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</si>
  <si>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</si>
  <si>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</si>
  <si>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</si>
  <si>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</si>
  <si>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</si>
  <si>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</si>
  <si>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</si>
  <si>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</si>
  <si>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</si>
  <si>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</si>
  <si>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</si>
  <si>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</si>
  <si>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</si>
  <si>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</si>
  <si>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</si>
  <si>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</si>
  <si>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</si>
  <si>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</si>
  <si>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</si>
  <si>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</si>
  <si>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</si>
  <si>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</si>
  <si>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</si>
  <si>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</si>
  <si>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</si>
  <si>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</si>
  <si>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</si>
  <si>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</si>
  <si>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</si>
  <si>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</si>
  <si>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</si>
  <si>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</si>
  <si>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</si>
  <si>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</si>
  <si>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</si>
  <si>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</si>
  <si>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</si>
  <si>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</si>
  <si>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</si>
  <si>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</si>
  <si>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</si>
  <si>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</si>
  <si>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</si>
  <si>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</si>
  <si>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</si>
  <si>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</si>
  <si>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</si>
  <si>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</si>
  <si>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</si>
  <si>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</si>
  <si>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</si>
  <si>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</si>
  <si>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</si>
  <si>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</si>
  <si>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</si>
  <si>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</si>
  <si>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</si>
  <si>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</si>
  <si>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</si>
  <si>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</si>
  <si>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</si>
  <si>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</si>
  <si>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</si>
  <si>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</si>
  <si>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</si>
  <si>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</si>
  <si>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</si>
  <si>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</si>
  <si>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</si>
  <si>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</si>
  <si>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</si>
  <si>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</si>
  <si>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</si>
  <si>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</si>
  <si>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</si>
  <si>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</si>
  <si>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</si>
  <si>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</si>
  <si>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</si>
  <si>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</si>
  <si>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</si>
  <si>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</si>
  <si>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</si>
  <si>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</si>
  <si>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</si>
  <si>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</si>
  <si>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</si>
  <si>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</si>
  <si>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</si>
  <si>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</si>
  <si>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</si>
  <si>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</si>
  <si>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</si>
  <si>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</si>
  <si>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</si>
  <si>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</si>
  <si>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</si>
  <si>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</si>
  <si>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</si>
  <si>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</si>
  <si>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</si>
  <si>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</si>
  <si>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</si>
  <si>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</si>
  <si>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</si>
  <si>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</si>
  <si>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</si>
  <si>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</si>
  <si>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</si>
  <si>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</si>
  <si>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</si>
  <si>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</si>
  <si>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</si>
  <si>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</si>
  <si>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</si>
  <si>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</si>
  <si>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</si>
  <si>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</si>
  <si>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</si>
  <si>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</si>
  <si>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</si>
  <si>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</si>
  <si>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</si>
  <si>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</si>
  <si>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</si>
  <si>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</si>
  <si>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</si>
  <si>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</si>
  <si>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</si>
  <si>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</si>
  <si>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</si>
  <si>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</si>
  <si>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</si>
  <si>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</si>
  <si>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</si>
  <si>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</si>
  <si>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</si>
  <si>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</si>
  <si>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</si>
  <si>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</si>
  <si>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</si>
  <si>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</si>
  <si>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</si>
  <si>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</si>
  <si>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</si>
  <si>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</si>
  <si>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</si>
  <si>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</si>
  <si>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</si>
  <si>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</si>
  <si>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</si>
  <si>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</si>
  <si>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</si>
  <si>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</si>
  <si>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</si>
  <si>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</si>
  <si>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</si>
  <si>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</si>
  <si>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</si>
  <si>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</si>
  <si>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</si>
  <si>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</si>
  <si>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</si>
  <si>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</si>
  <si>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</si>
  <si>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</si>
  <si>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</si>
  <si>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</si>
  <si>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</si>
  <si>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</si>
  <si>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</si>
  <si>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</si>
  <si>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</si>
  <si>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</si>
  <si>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</si>
  <si>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</si>
  <si>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</si>
  <si>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</si>
  <si>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</si>
  <si>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</si>
  <si>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</si>
  <si>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</si>
  <si>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</si>
  <si>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</si>
  <si>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</si>
  <si>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</si>
  <si>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</si>
  <si>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</si>
  <si>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</si>
  <si>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</si>
  <si>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</si>
  <si>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</si>
  <si>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</si>
  <si>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</si>
  <si>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</si>
  <si>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</si>
  <si>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</si>
  <si>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</si>
  <si>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</si>
  <si>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</si>
  <si>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</si>
  <si>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</si>
  <si>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</si>
  <si>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</si>
  <si>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</si>
  <si>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</si>
  <si>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</si>
  <si>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</si>
  <si>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</si>
  <si>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</si>
  <si>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</si>
  <si>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</si>
  <si>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</si>
  <si>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</si>
  <si>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</si>
  <si>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</si>
  <si>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</si>
  <si>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</si>
  <si>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</si>
  <si>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</si>
  <si>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</si>
  <si>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</si>
  <si>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</si>
  <si>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</si>
  <si>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</si>
  <si>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</si>
  <si>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</si>
  <si>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</si>
  <si>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</si>
  <si>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</si>
  <si>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</si>
  <si>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</si>
  <si>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</si>
  <si>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</si>
  <si>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</si>
  <si>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</si>
  <si>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</si>
  <si>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</si>
  <si>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</si>
  <si>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</si>
  <si>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</si>
  <si>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</si>
  <si>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</si>
  <si>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</si>
  <si>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</si>
  <si>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</si>
  <si>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</si>
  <si>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</si>
  <si>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</si>
  <si>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</si>
  <si>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</si>
  <si>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</si>
  <si>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</si>
  <si>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</si>
  <si>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</si>
  <si>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</si>
  <si>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</si>
  <si>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</si>
  <si>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</si>
  <si>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</si>
  <si>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</si>
  <si>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</si>
  <si>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</si>
  <si>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</si>
  <si>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</si>
  <si>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</si>
  <si>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</si>
  <si>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</si>
  <si>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</si>
  <si>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</si>
  <si>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</si>
  <si>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</si>
  <si>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</si>
  <si>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</si>
  <si>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</si>
  <si>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</si>
  <si>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</si>
  <si>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</si>
  <si>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</si>
  <si>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</si>
  <si>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</si>
  <si>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</si>
  <si>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</si>
  <si>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</si>
  <si>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</si>
  <si>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</si>
  <si>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</si>
  <si>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</si>
  <si>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</si>
  <si>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</si>
  <si>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</si>
  <si>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</si>
  <si>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</si>
  <si>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</si>
  <si>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</si>
  <si>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</si>
  <si>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</si>
  <si>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</si>
  <si>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</si>
  <si>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</si>
  <si>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</si>
  <si>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</si>
  <si>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</si>
  <si>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</si>
  <si>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</si>
  <si>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</si>
  <si>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</si>
  <si>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</si>
  <si>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</si>
  <si>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</si>
  <si>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</si>
  <si>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</si>
  <si>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</si>
  <si>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</si>
  <si>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</si>
  <si>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</si>
  <si>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</si>
  <si>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</si>
  <si>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</si>
  <si>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</si>
  <si>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</si>
  <si>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</si>
  <si>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</si>
  <si>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</si>
  <si>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</si>
  <si>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</si>
  <si>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</si>
  <si>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</si>
  <si>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</si>
  <si>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</si>
  <si>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</si>
  <si>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</si>
  <si>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</si>
  <si>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</si>
  <si>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</si>
  <si>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</si>
  <si>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</si>
  <si>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</si>
  <si>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</si>
  <si>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</si>
  <si>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</si>
  <si>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</si>
  <si>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</si>
  <si>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</si>
  <si>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</si>
  <si>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</si>
  <si>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</si>
  <si>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</si>
  <si>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</si>
  <si>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</si>
  <si>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</si>
  <si>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</si>
  <si>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</si>
  <si>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</si>
  <si>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</si>
  <si>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</si>
  <si>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</si>
  <si>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</si>
  <si>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</si>
  <si>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</si>
  <si>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</si>
  <si>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</si>
  <si>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</si>
  <si>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</si>
  <si>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</si>
  <si>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</si>
  <si>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</si>
  <si>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</si>
  <si>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</si>
  <si>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</si>
  <si>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</si>
  <si>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</si>
  <si>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</si>
  <si>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</si>
  <si>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</si>
  <si>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</si>
  <si>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</si>
  <si>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</si>
  <si>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</si>
  <si>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</si>
  <si>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</si>
  <si>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</si>
  <si>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</si>
  <si>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</si>
  <si>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</si>
  <si>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</si>
  <si>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</si>
  <si>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</si>
  <si>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</si>
  <si>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</si>
  <si>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</si>
  <si>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</si>
  <si>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</si>
  <si>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</si>
  <si>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</si>
  <si>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</si>
  <si>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</si>
  <si>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</si>
  <si>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</si>
  <si>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</si>
  <si>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</si>
  <si>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</si>
  <si>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</si>
  <si>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</si>
  <si>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</si>
  <si>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</si>
  <si>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</si>
  <si>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</si>
  <si>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</si>
  <si>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</si>
  <si>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</si>
  <si>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</si>
  <si>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</si>
  <si>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</si>
  <si>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</si>
  <si>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</si>
  <si>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</si>
  <si>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</si>
  <si>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</si>
  <si>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</si>
  <si>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</si>
  <si>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</si>
  <si>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</si>
  <si>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</si>
  <si>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</si>
  <si>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</si>
  <si>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</si>
  <si>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</si>
  <si>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</si>
  <si>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</si>
  <si>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</si>
  <si>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</si>
  <si>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</si>
  <si>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</si>
  <si>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</si>
  <si>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</si>
  <si>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</si>
  <si>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</si>
  <si>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</si>
  <si>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</si>
  <si>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</si>
  <si>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</si>
  <si>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</si>
  <si>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</si>
  <si>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</si>
  <si>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</si>
  <si>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</si>
  <si>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</si>
  <si>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</si>
  <si>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</si>
  <si>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</si>
  <si>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</si>
  <si>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</si>
  <si>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</si>
  <si>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</si>
  <si>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</si>
  <si>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</si>
  <si>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</si>
  <si>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</si>
  <si>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</si>
  <si>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</si>
  <si>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</si>
  <si>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</si>
  <si>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</si>
  <si>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</si>
  <si>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</si>
  <si>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</si>
  <si>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</si>
  <si>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</si>
  <si>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</si>
  <si>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</si>
  <si>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</si>
  <si>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</si>
  <si>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</si>
  <si>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</si>
  <si>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</si>
  <si>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</si>
  <si>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</si>
  <si>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</si>
  <si>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</si>
  <si>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</si>
  <si>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</si>
  <si>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</si>
  <si>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</si>
  <si>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</si>
  <si>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</si>
  <si>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</si>
  <si>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</si>
  <si>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</si>
  <si>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</si>
  <si>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</si>
  <si>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</si>
  <si>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</si>
  <si>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</si>
  <si>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</si>
  <si>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</si>
  <si>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</si>
  <si>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</si>
  <si>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</si>
  <si>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</si>
  <si>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</si>
  <si>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</si>
  <si>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</si>
  <si>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</si>
  <si>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</si>
  <si>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</si>
  <si>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</si>
  <si>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</si>
  <si>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</si>
  <si>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</si>
  <si>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</si>
  <si>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</si>
  <si>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</si>
  <si>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</si>
  <si>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</si>
  <si>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</si>
  <si>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</si>
  <si>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</si>
  <si>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</si>
  <si>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</si>
  <si>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</si>
  <si>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</si>
  <si>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</si>
  <si>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</si>
  <si>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</si>
  <si>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</si>
  <si>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</si>
  <si>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</si>
  <si>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</si>
  <si>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</si>
  <si>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</si>
  <si>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</si>
  <si>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</si>
  <si>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</si>
  <si>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</si>
  <si>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</si>
  <si>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</si>
  <si>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</si>
  <si>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</si>
  <si>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</si>
  <si>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</si>
  <si>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</si>
  <si>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</si>
  <si>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</si>
  <si>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</si>
  <si>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</si>
  <si>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</si>
  <si>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</si>
  <si>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</si>
  <si>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</si>
  <si>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</si>
  <si>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</si>
  <si>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</si>
  <si>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</si>
  <si>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</si>
  <si>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</si>
  <si>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</si>
  <si>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</si>
  <si>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</si>
  <si>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</si>
  <si>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</si>
  <si>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</si>
  <si>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</si>
  <si>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</si>
  <si>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</si>
  <si>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</si>
  <si>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</si>
  <si>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</si>
  <si>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</si>
  <si>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</si>
  <si>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</si>
  <si>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</si>
  <si>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</si>
  <si>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</si>
  <si>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</si>
  <si>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</si>
  <si>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</si>
  <si>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</si>
  <si>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</si>
  <si>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</si>
  <si>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</si>
  <si>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</si>
  <si>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</si>
  <si>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</si>
  <si>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</si>
  <si>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</si>
  <si>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</si>
  <si>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</si>
  <si>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</si>
  <si>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</si>
  <si>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</si>
  <si>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</si>
  <si>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</si>
  <si>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</si>
  <si>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</si>
  <si>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</si>
  <si>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</si>
  <si>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</si>
  <si>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</si>
  <si>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</si>
  <si>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</si>
  <si>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</si>
  <si>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</si>
  <si>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</si>
  <si>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</si>
  <si>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</si>
  <si>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</si>
  <si>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</si>
  <si>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</si>
  <si>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</si>
  <si>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</si>
  <si>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</si>
  <si>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</si>
  <si>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</si>
  <si>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</si>
  <si>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</si>
  <si>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</si>
  <si>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</si>
  <si>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</si>
  <si>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</si>
  <si>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</si>
  <si>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</si>
  <si>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</si>
  <si>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</si>
  <si>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</si>
  <si>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</si>
  <si>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</si>
  <si>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</si>
  <si>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</si>
  <si>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</si>
  <si>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</si>
  <si>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</si>
  <si>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</si>
  <si>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</si>
  <si>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</si>
  <si>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</si>
  <si>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</si>
  <si>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</si>
  <si>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</si>
  <si>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</si>
  <si>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</si>
  <si>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</si>
  <si>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</si>
  <si>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</si>
  <si>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</si>
  <si>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</si>
  <si>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</si>
  <si>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</si>
  <si>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</si>
  <si>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</si>
  <si>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</si>
  <si>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</si>
  <si>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</si>
  <si>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</si>
  <si>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</si>
  <si>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</si>
  <si>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</si>
  <si>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</si>
  <si>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</si>
  <si>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</si>
  <si>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</si>
  <si>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</si>
  <si>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</si>
  <si>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</si>
  <si>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</si>
  <si>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</si>
  <si>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</si>
  <si>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</si>
  <si>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</si>
  <si>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</si>
  <si>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</si>
  <si>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</si>
  <si>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</si>
  <si>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</si>
  <si>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</si>
  <si>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</si>
  <si>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</si>
  <si>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</si>
  <si>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</si>
  <si>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</si>
  <si>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</si>
  <si>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</si>
  <si>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</si>
  <si>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</si>
  <si>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</si>
  <si>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</si>
  <si>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</si>
  <si>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</si>
  <si>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</si>
  <si>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</si>
  <si>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</si>
  <si>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</si>
  <si>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</si>
  <si>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</si>
  <si>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</si>
  <si>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</si>
  <si>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</si>
  <si>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</si>
  <si>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</si>
  <si>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</si>
  <si>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</si>
  <si>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</si>
  <si>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</si>
  <si>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</si>
  <si>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</si>
  <si>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</si>
  <si>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</si>
  <si>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</si>
  <si>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</si>
  <si>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</si>
  <si>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</si>
  <si>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</si>
  <si>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</si>
  <si>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</si>
  <si>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</si>
  <si>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</si>
  <si>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</si>
  <si>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</si>
  <si>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</si>
  <si>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</si>
  <si>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</si>
  <si>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</si>
  <si>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</si>
  <si>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</si>
  <si>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</si>
  <si>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</si>
  <si>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</si>
  <si>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</si>
  <si>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</si>
  <si>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</si>
  <si>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</si>
  <si>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</si>
  <si>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</si>
  <si>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</si>
  <si>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</si>
  <si>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</si>
  <si>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</si>
  <si>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</si>
  <si>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</si>
  <si>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</si>
  <si>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</si>
  <si>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</si>
  <si>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</si>
  <si>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</si>
  <si>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</si>
  <si>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</si>
  <si>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</si>
  <si>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</si>
  <si>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</si>
  <si>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</si>
  <si>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</si>
  <si>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</si>
  <si>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</si>
  <si>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</si>
  <si>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</si>
  <si>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</si>
  <si>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</si>
  <si>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</si>
  <si>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</si>
  <si>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</si>
  <si>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</si>
  <si>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</si>
  <si>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</si>
  <si>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</si>
  <si>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</si>
  <si>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</si>
  <si>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</si>
  <si>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</si>
  <si>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</si>
  <si>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</si>
  <si>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</si>
  <si>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</si>
  <si>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</si>
  <si>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</si>
  <si>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</si>
  <si>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</si>
  <si>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</si>
  <si>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</si>
  <si>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</si>
  <si>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</si>
  <si>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</si>
  <si>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</si>
  <si>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</si>
  <si>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</si>
  <si>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</si>
  <si>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</si>
  <si>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</si>
  <si>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</si>
  <si>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</si>
  <si>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</si>
  <si>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</si>
  <si>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</si>
  <si>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</si>
  <si>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</si>
  <si>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</si>
  <si>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</si>
  <si>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</si>
  <si>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</si>
  <si>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</si>
  <si>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</si>
  <si>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</si>
  <si>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</si>
  <si>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</si>
  <si>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</si>
  <si>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</si>
  <si>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</si>
  <si>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</si>
  <si>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</si>
  <si>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</si>
  <si>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</si>
  <si>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</si>
  <si>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</si>
  <si>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</si>
  <si>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</si>
  <si>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</si>
  <si>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</si>
  <si>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</si>
  <si>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</si>
  <si>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</si>
  <si>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</si>
  <si>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</si>
  <si>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</si>
  <si>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</si>
  <si>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</si>
  <si>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</si>
  <si>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</si>
  <si>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</si>
  <si>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</si>
  <si>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</si>
  <si>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</si>
  <si>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</si>
  <si>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</si>
  <si>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</si>
  <si>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</si>
  <si>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</si>
  <si>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</si>
  <si>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</si>
  <si>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</si>
  <si>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</si>
  <si>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</si>
  <si>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</si>
  <si>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</si>
  <si>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</si>
  <si>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</si>
  <si>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</si>
  <si>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</si>
  <si>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</si>
  <si>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</si>
  <si>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</si>
  <si>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</si>
  <si>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</si>
  <si>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</si>
  <si>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</si>
  <si>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</si>
  <si>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</si>
  <si>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</si>
  <si>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</si>
  <si>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</si>
  <si>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</si>
  <si>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</si>
  <si>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</si>
  <si>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</si>
  <si>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</si>
  <si>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</si>
  <si>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</si>
  <si>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</si>
  <si>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</si>
  <si>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</si>
  <si>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</si>
  <si>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</si>
  <si>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</si>
  <si>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</si>
  <si>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</si>
  <si>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</si>
  <si>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</si>
  <si>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</si>
  <si>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</si>
  <si>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</si>
  <si>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</si>
  <si>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</si>
  <si>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</si>
  <si>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</si>
  <si>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</si>
  <si>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</si>
  <si>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</si>
  <si>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</si>
  <si>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</si>
  <si>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</si>
  <si>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</si>
  <si>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</si>
  <si>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</si>
  <si>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</si>
  <si>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</si>
  <si>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</si>
  <si>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</si>
  <si>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</si>
  <si>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</si>
  <si>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</si>
  <si>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</si>
  <si>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</si>
  <si>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</si>
  <si>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</si>
  <si>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</si>
  <si>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</si>
  <si>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</si>
  <si>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</si>
  <si>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</si>
  <si>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</si>
  <si>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</si>
  <si>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</si>
  <si>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</si>
  <si>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</si>
  <si>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</si>
  <si>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</si>
  <si>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</si>
  <si>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</si>
  <si>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</si>
  <si>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</si>
  <si>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</si>
  <si>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</si>
  <si>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</si>
  <si>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</si>
  <si>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</si>
  <si>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</si>
  <si>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</si>
  <si>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</si>
  <si>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</si>
  <si>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</si>
  <si>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</si>
  <si>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</si>
  <si>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</si>
  <si>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</si>
  <si>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</si>
  <si>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</si>
  <si>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</si>
  <si>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</si>
  <si>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</si>
  <si>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</si>
  <si>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</si>
  <si>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</si>
  <si>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</si>
  <si>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</si>
  <si>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</si>
  <si>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</si>
  <si>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</si>
  <si>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</si>
  <si>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</si>
  <si>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</si>
  <si>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</si>
  <si>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</si>
  <si>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</si>
  <si>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</si>
  <si>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</si>
  <si>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</si>
  <si>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</si>
  <si>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</si>
  <si>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</si>
  <si>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</si>
  <si>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</si>
  <si>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</si>
  <si>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</si>
  <si>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</si>
  <si>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</si>
  <si>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</si>
  <si>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</si>
  <si>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</si>
  <si>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</si>
  <si>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</si>
  <si>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</si>
  <si>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</si>
  <si>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</si>
  <si>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</si>
  <si>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</si>
  <si>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</si>
  <si>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</si>
  <si>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</si>
  <si>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</si>
  <si>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</si>
  <si>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</si>
  <si>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</si>
  <si>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</si>
  <si>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</si>
  <si>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</si>
  <si>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</si>
  <si>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</si>
  <si>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</si>
  <si>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</si>
  <si>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</si>
  <si>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</si>
  <si>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</si>
  <si>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</si>
  <si>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</si>
  <si>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</si>
  <si>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</si>
  <si>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</si>
  <si>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</si>
  <si>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</si>
  <si>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</si>
  <si>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</si>
  <si>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</si>
  <si>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</si>
  <si>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</si>
  <si>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</si>
  <si>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</si>
  <si>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</si>
  <si>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</si>
  <si>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</si>
  <si>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</si>
  <si>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</si>
  <si>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</si>
  <si>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</si>
  <si>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</si>
  <si>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</si>
  <si>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</si>
  <si>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</si>
  <si>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</si>
  <si>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</si>
  <si>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</si>
  <si>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</si>
  <si>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</si>
  <si>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</si>
  <si>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</si>
  <si>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</si>
  <si>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</si>
  <si>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</si>
  <si>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</si>
  <si>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</si>
  <si>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</si>
  <si>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</si>
  <si>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</si>
  <si>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</si>
  <si>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</si>
  <si>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</si>
  <si>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</si>
  <si>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</si>
  <si>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</si>
  <si>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</si>
  <si>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</si>
  <si>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</si>
  <si>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</si>
  <si>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</si>
  <si>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</si>
  <si>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</si>
  <si>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</si>
  <si>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</si>
  <si>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</si>
  <si>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</si>
  <si>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</si>
  <si>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</si>
  <si>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</si>
  <si>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</si>
  <si>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</si>
  <si>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</si>
  <si>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</si>
  <si>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</si>
  <si>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</si>
  <si>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</si>
  <si>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</si>
  <si>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</si>
  <si>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</si>
  <si>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</si>
  <si>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</si>
  <si>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</si>
  <si>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</si>
  <si>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</si>
  <si>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</si>
  <si>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</si>
  <si>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</si>
  <si>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</si>
  <si>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</si>
  <si>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</si>
  <si>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</si>
  <si>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</si>
  <si>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</si>
  <si>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</si>
  <si>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</si>
  <si>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</si>
  <si>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</si>
  <si>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</si>
  <si>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</si>
  <si>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</si>
  <si>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</si>
  <si>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</si>
  <si>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</si>
  <si>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</si>
  <si>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</si>
  <si>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</si>
  <si>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</si>
  <si>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</si>
  <si>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</si>
  <si>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</si>
  <si>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</si>
  <si>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</si>
  <si>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</si>
  <si>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</si>
  <si>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</si>
  <si>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</si>
  <si>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</si>
  <si>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</si>
  <si>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</si>
  <si>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</si>
  <si>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</si>
  <si>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</si>
  <si>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</si>
  <si>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</si>
  <si>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</si>
  <si>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</si>
  <si>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</si>
  <si>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</si>
  <si>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</si>
  <si>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</si>
  <si>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</si>
  <si>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</si>
  <si>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</si>
  <si>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</si>
  <si>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</si>
  <si>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</si>
  <si>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</si>
  <si>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</si>
  <si>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</si>
  <si>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</si>
  <si>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</si>
  <si>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</si>
  <si>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</si>
  <si>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</si>
  <si>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</si>
  <si>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</si>
  <si>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</si>
  <si>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</si>
  <si>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</si>
  <si>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</si>
  <si>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</si>
  <si>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</si>
  <si>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</si>
  <si>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</si>
  <si>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</si>
  <si>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</si>
  <si>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</si>
  <si>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</si>
  <si>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</si>
  <si>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</si>
  <si>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</si>
  <si>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</si>
  <si>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</si>
  <si>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</si>
  <si>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</si>
  <si>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</si>
  <si>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</si>
  <si>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</si>
  <si>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</si>
  <si>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</si>
  <si>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</si>
  <si>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</si>
  <si>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</si>
  <si>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</si>
  <si>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</si>
  <si>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</si>
  <si>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</si>
  <si>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</si>
  <si>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</si>
  <si>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</si>
  <si>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</si>
  <si>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</si>
  <si>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</si>
  <si>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</si>
  <si>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</si>
  <si>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</si>
  <si>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</si>
  <si>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</si>
  <si>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</si>
  <si>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</si>
  <si>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</si>
  <si>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</si>
  <si>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</si>
  <si>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</si>
  <si>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</si>
  <si>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</si>
  <si>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</si>
  <si>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</si>
  <si>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</si>
  <si>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</si>
  <si>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</si>
  <si>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</si>
  <si>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</si>
  <si>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</si>
  <si>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</si>
  <si>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</si>
  <si>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</si>
  <si>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</si>
  <si>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</si>
  <si>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</si>
  <si>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</si>
  <si>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</si>
  <si>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</si>
  <si>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</si>
  <si>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</si>
  <si>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</si>
  <si>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</si>
  <si>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</si>
  <si>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</si>
  <si>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</si>
  <si>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</si>
  <si>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</si>
  <si>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</si>
  <si>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</si>
  <si>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</si>
  <si>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</si>
  <si>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</si>
  <si>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</si>
  <si>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</si>
  <si>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</si>
  <si>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</si>
  <si>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</si>
  <si>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</si>
  <si>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</si>
  <si>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</si>
  <si>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</si>
  <si>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</si>
  <si>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</si>
  <si>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</si>
  <si>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</si>
  <si>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</si>
  <si>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</si>
  <si>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</si>
  <si>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</si>
  <si>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</si>
  <si>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</si>
  <si>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</si>
  <si>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</si>
  <si>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</si>
  <si>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</si>
  <si>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</si>
  <si>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</si>
  <si>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</si>
  <si>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</si>
  <si>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</si>
  <si>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</si>
  <si>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</si>
  <si>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</si>
  <si>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</si>
  <si>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</si>
  <si>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</si>
  <si>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</si>
  <si>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</si>
  <si>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</si>
  <si>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</si>
  <si>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</si>
  <si>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</si>
  <si>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</si>
  <si>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</si>
  <si>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</si>
  <si>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</si>
  <si>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</si>
  <si>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</si>
  <si>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</si>
  <si>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</si>
  <si>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</si>
  <si>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</si>
  <si>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</si>
  <si>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</si>
  <si>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</si>
  <si>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</si>
  <si>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</si>
  <si>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</si>
  <si>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</si>
  <si>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</si>
  <si>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</si>
  <si>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</si>
  <si>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</si>
  <si>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</si>
  <si>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</si>
  <si>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</si>
  <si>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</si>
  <si>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</si>
  <si>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</si>
  <si>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</si>
  <si>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</si>
  <si>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</si>
  <si>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</si>
  <si>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</si>
  <si>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</si>
  <si>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</si>
  <si>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</si>
  <si>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</si>
  <si>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</si>
  <si>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</si>
  <si>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</si>
  <si>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</si>
  <si>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</si>
  <si>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</si>
  <si>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</si>
  <si>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</si>
  <si>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</si>
  <si>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</si>
  <si>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</si>
  <si>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</si>
  <si>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</si>
  <si>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</si>
  <si>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</si>
  <si>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</si>
  <si>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</si>
  <si>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</si>
  <si>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</si>
  <si>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</si>
  <si>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</si>
  <si>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</si>
  <si>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</si>
  <si>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</si>
  <si>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</si>
  <si>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</si>
  <si>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</si>
  <si>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</si>
  <si>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</si>
  <si>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</si>
  <si>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</si>
  <si>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</si>
  <si>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</si>
  <si>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</si>
  <si>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</si>
  <si>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</si>
  <si>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</si>
  <si>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</si>
  <si>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</si>
  <si>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</si>
  <si>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</si>
  <si>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</si>
  <si>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</si>
  <si>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</si>
  <si>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</si>
  <si>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</si>
  <si>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</si>
  <si>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</si>
  <si>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</si>
  <si>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</si>
  <si>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</si>
  <si>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</si>
  <si>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</si>
  <si>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</si>
  <si>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</si>
  <si>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</si>
  <si>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</si>
  <si>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</si>
  <si>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</si>
  <si>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</si>
  <si>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</si>
  <si>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</si>
  <si>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</si>
  <si>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</si>
  <si>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</si>
  <si>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</si>
  <si>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</si>
  <si>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</si>
  <si>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</si>
  <si>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</si>
  <si>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</si>
  <si>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</si>
  <si>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</si>
  <si>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</si>
  <si>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</si>
  <si>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</si>
  <si>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</si>
  <si>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</si>
  <si>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</si>
  <si>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</si>
  <si>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</si>
  <si>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</si>
  <si>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</si>
  <si>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</si>
  <si>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</si>
  <si>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</si>
  <si>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</si>
  <si>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</si>
  <si>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</si>
  <si>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</si>
  <si>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</si>
  <si>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</si>
  <si>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</si>
  <si>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</si>
  <si>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</si>
  <si>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</si>
  <si>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</si>
  <si>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</si>
  <si>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</si>
  <si>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</si>
  <si>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</si>
  <si>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</si>
  <si>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</si>
  <si>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</si>
  <si>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</si>
  <si>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</si>
  <si>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</si>
  <si>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</si>
  <si>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</si>
  <si>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</si>
  <si>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</si>
  <si>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</si>
  <si>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</si>
  <si>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</si>
  <si>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</si>
  <si>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</si>
  <si>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</si>
  <si>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</si>
  <si>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</si>
  <si>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</si>
  <si>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</si>
  <si>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</si>
  <si>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</si>
  <si>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</si>
  <si>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</si>
  <si>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</si>
  <si>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</si>
  <si>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</si>
  <si>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</si>
  <si>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</si>
  <si>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</si>
  <si>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</si>
  <si>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</si>
  <si>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</si>
  <si>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</si>
  <si>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</si>
  <si>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</si>
  <si>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</si>
  <si>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</si>
  <si>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</si>
  <si>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</si>
  <si>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</si>
  <si>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</si>
  <si>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</si>
  <si>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</si>
  <si>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</si>
  <si>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</si>
  <si>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</si>
  <si>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</si>
  <si>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</si>
  <si>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</si>
  <si>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</si>
  <si>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</si>
  <si>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</si>
  <si>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</si>
  <si>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</si>
  <si>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</si>
  <si>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</si>
  <si>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</si>
  <si>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</si>
  <si>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</si>
  <si>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</si>
  <si>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</si>
  <si>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</si>
  <si>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</si>
  <si>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</si>
  <si>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</si>
  <si>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</si>
  <si>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</si>
  <si>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</si>
  <si>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</si>
  <si>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</si>
  <si>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</si>
  <si>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</si>
  <si>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</si>
  <si>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</si>
  <si>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</si>
  <si>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</si>
  <si>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</si>
  <si>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</si>
  <si>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</si>
  <si>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</si>
  <si>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</si>
  <si>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</si>
  <si>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</si>
  <si>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</si>
  <si>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</si>
  <si>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</si>
  <si>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</si>
  <si>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</si>
  <si>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</si>
  <si>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</si>
  <si>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</si>
  <si>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</si>
  <si>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</si>
  <si>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</si>
  <si>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</si>
  <si>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</si>
  <si>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</si>
  <si>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</si>
  <si>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</si>
  <si>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</si>
  <si>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</si>
  <si>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</si>
  <si>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</si>
  <si>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</si>
  <si>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</si>
  <si>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</si>
  <si>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</si>
  <si>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</si>
  <si>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</si>
  <si>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</si>
  <si>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</si>
  <si>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</si>
  <si>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</si>
  <si>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</si>
  <si>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</si>
  <si>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</si>
  <si>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</si>
  <si>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</si>
  <si>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</si>
  <si>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</si>
  <si>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</si>
  <si>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</si>
  <si>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</si>
  <si>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</si>
  <si>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</si>
  <si>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</si>
  <si>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</si>
  <si>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</si>
  <si>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</si>
  <si>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</si>
  <si>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</si>
  <si>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</si>
  <si>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</si>
  <si>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</si>
  <si>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</si>
  <si>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</si>
  <si>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</si>
  <si>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</si>
  <si>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</si>
  <si>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</si>
  <si>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</si>
  <si>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</si>
  <si>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</si>
  <si>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</si>
  <si>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</si>
  <si>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</si>
  <si>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</si>
  <si>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</si>
  <si>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</si>
  <si>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</si>
  <si>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</si>
  <si>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</si>
  <si>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</si>
  <si>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</si>
  <si>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</si>
  <si>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</si>
  <si>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</si>
  <si>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</si>
  <si>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</si>
  <si>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</si>
  <si>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</si>
  <si>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</si>
  <si>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</si>
  <si>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</si>
  <si>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</si>
  <si>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</si>
  <si>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</si>
  <si>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</si>
  <si>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</si>
  <si>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</si>
  <si>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</si>
  <si>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</si>
  <si>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</si>
  <si>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</si>
  <si>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</si>
  <si>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</si>
  <si>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</si>
  <si>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</si>
  <si>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</si>
  <si>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</si>
  <si>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</si>
  <si>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</si>
  <si>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</si>
  <si>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</si>
  <si>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</si>
  <si>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</si>
  <si>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</si>
  <si>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</si>
  <si>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</si>
  <si>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</si>
  <si>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</si>
  <si>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</si>
  <si>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</si>
  <si>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</si>
  <si>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</si>
  <si>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</si>
  <si>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</si>
  <si>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</si>
  <si>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</si>
  <si>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</si>
  <si>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</si>
  <si>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</si>
  <si>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</si>
  <si>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</si>
  <si>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</si>
  <si>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</si>
  <si>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</si>
  <si>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</si>
  <si>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</si>
  <si>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</si>
  <si>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</si>
  <si>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</si>
  <si>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</si>
  <si>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</si>
  <si>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</si>
  <si>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</si>
  <si>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</si>
  <si>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</si>
  <si>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</si>
  <si>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</si>
  <si>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</si>
  <si>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</si>
  <si>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</si>
  <si>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</si>
  <si>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</si>
  <si>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</si>
  <si>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</si>
  <si>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</si>
  <si>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</si>
  <si>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</si>
  <si>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</si>
  <si>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</si>
  <si>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</si>
  <si>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</si>
  <si>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</si>
  <si>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</si>
  <si>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</si>
  <si>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</si>
  <si>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</si>
  <si>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</si>
  <si>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</si>
  <si>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</si>
  <si>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</si>
  <si>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</si>
  <si>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</si>
  <si>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</si>
  <si>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</si>
  <si>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</si>
  <si>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</si>
  <si>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</si>
  <si>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</si>
  <si>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</si>
  <si>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</si>
  <si>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</si>
  <si>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</si>
  <si>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</si>
  <si>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</si>
  <si>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</si>
  <si>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</si>
  <si>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</si>
  <si>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</si>
  <si>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</si>
  <si>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</si>
  <si>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</si>
  <si>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</si>
  <si>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</si>
  <si>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</si>
  <si>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</si>
  <si>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</si>
  <si>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</si>
  <si>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</si>
  <si>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</si>
  <si>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</si>
  <si>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</si>
  <si>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</si>
  <si>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</si>
  <si>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</si>
  <si>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</si>
  <si>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</si>
  <si>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</si>
  <si>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</si>
  <si>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</si>
  <si>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</si>
  <si>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</si>
  <si>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</si>
  <si>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</si>
  <si>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</si>
  <si>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</si>
  <si>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</si>
  <si>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</si>
  <si>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</si>
  <si>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</si>
  <si>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</si>
  <si>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</si>
  <si>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</si>
  <si>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</si>
  <si>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</si>
  <si>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</si>
  <si>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</si>
  <si>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</si>
  <si>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</si>
  <si>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</si>
  <si>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</si>
  <si>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</si>
  <si>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</si>
  <si>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</si>
  <si>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</si>
  <si>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</si>
  <si>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</si>
  <si>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</si>
  <si>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</si>
  <si>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</si>
  <si>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</si>
  <si>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</si>
  <si>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</si>
  <si>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</si>
  <si>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</si>
  <si>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</si>
  <si>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</si>
  <si>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</si>
  <si>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</si>
  <si>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</si>
  <si>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</si>
  <si>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</si>
  <si>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</si>
  <si>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</si>
  <si>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</si>
  <si>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</si>
  <si>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</si>
  <si>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</si>
  <si>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</si>
  <si>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</si>
  <si>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</si>
  <si>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</si>
  <si>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</si>
  <si>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</si>
  <si>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</si>
  <si>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</si>
  <si>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</si>
  <si>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</si>
  <si>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</si>
  <si>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</si>
  <si>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</si>
  <si>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</si>
  <si>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</si>
  <si>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</si>
  <si>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</si>
  <si>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</si>
  <si>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</si>
  <si>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</si>
  <si>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</si>
  <si>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</si>
  <si>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</si>
  <si>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</si>
  <si>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</si>
  <si>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</si>
  <si>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</si>
  <si>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</si>
  <si>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</si>
  <si>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</si>
  <si>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</si>
  <si>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</si>
  <si>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</si>
  <si>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</si>
  <si>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</si>
  <si>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</si>
  <si>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</si>
  <si>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</si>
  <si>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</si>
  <si>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</si>
  <si>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</si>
  <si>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</si>
  <si>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</si>
  <si>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</si>
  <si>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</si>
  <si>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</si>
  <si>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</si>
  <si>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</si>
  <si>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</si>
  <si>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</si>
  <si>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</si>
  <si>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</si>
  <si>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</si>
  <si>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</si>
  <si>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</si>
  <si>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</si>
  <si>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</si>
  <si>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</si>
  <si>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</si>
  <si>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</si>
  <si>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</si>
  <si>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</si>
  <si>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</si>
  <si>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</si>
  <si>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</si>
  <si>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</si>
  <si>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</si>
  <si>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</si>
  <si>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</si>
  <si>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</si>
  <si>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</si>
  <si>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</si>
  <si>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</si>
  <si>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</si>
  <si>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</si>
  <si>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</si>
  <si>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</si>
  <si>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</si>
  <si>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</si>
  <si>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</si>
  <si>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</si>
  <si>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</si>
  <si>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</si>
  <si>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</si>
  <si>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</si>
  <si>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</si>
  <si>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</si>
  <si>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</si>
  <si>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</si>
  <si>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</si>
  <si>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</si>
  <si>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</si>
  <si>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</si>
  <si>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</si>
  <si>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</si>
  <si>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</si>
  <si>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</si>
  <si>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</si>
  <si>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</si>
  <si>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</si>
  <si>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</si>
  <si>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</si>
  <si>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</si>
  <si>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</si>
  <si>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</si>
  <si>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</si>
  <si>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</si>
  <si>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</si>
  <si>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</si>
  <si>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</si>
  <si>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</si>
  <si>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</si>
  <si>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</si>
  <si>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</si>
  <si>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</si>
  <si>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</si>
  <si>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</si>
  <si>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</si>
  <si>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</si>
  <si>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</si>
  <si>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</si>
  <si>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</si>
  <si>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</si>
  <si>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</si>
  <si>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</si>
  <si>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</si>
  <si>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</si>
  <si>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</si>
  <si>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</si>
  <si>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</si>
  <si>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</si>
  <si>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</si>
  <si>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</si>
  <si>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</si>
  <si>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</si>
  <si>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</si>
  <si>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</si>
  <si>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</si>
  <si>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</si>
  <si>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</si>
  <si>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</si>
  <si>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</si>
  <si>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</si>
  <si>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</si>
  <si>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</si>
  <si>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</si>
  <si>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</si>
  <si>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</si>
  <si>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</si>
  <si>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</si>
  <si>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</si>
  <si>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</si>
  <si>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</si>
  <si>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</si>
  <si>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</si>
  <si>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</si>
  <si>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</si>
  <si>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</si>
  <si>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</si>
  <si>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</si>
  <si>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</si>
  <si>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</si>
  <si>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</si>
  <si>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</si>
  <si>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</si>
  <si>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</si>
  <si>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</si>
  <si>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</si>
  <si>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</si>
  <si>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</si>
  <si>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</si>
  <si>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</si>
  <si>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</si>
  <si>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</si>
  <si>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</si>
  <si>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</si>
  <si>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</si>
  <si>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</si>
  <si>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</si>
  <si>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</si>
  <si>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</si>
  <si>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</si>
  <si>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</si>
  <si>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</si>
  <si>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</si>
  <si>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</si>
  <si>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</si>
  <si>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</si>
  <si>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</si>
  <si>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</si>
  <si>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</si>
  <si>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</si>
  <si>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</si>
  <si>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</si>
  <si>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</si>
  <si>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</si>
  <si>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</si>
  <si>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</si>
  <si>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</si>
  <si>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</si>
  <si>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</si>
  <si>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</si>
  <si>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</si>
  <si>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</si>
  <si>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</si>
  <si>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</si>
  <si>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</si>
  <si>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</si>
  <si>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</si>
  <si>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</si>
  <si>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</si>
  <si>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</si>
  <si>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</si>
  <si>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</si>
  <si>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</si>
  <si>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</si>
  <si>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</si>
  <si>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</si>
  <si>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</si>
  <si>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</si>
  <si>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</si>
  <si>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</si>
  <si>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</si>
  <si>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</si>
  <si>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</si>
  <si>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</si>
  <si>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</si>
  <si>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</si>
  <si>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</si>
  <si>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</si>
  <si>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</si>
  <si>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</si>
  <si>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</si>
  <si>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</si>
  <si>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</si>
  <si>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</si>
  <si>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</si>
  <si>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</si>
  <si>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</si>
  <si>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</si>
  <si>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</si>
  <si>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</si>
  <si>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</si>
  <si>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</si>
  <si>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</si>
  <si>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</si>
  <si>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</si>
  <si>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</si>
  <si>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</si>
  <si>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</si>
  <si>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</si>
  <si>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</si>
  <si>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</si>
  <si>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</si>
  <si>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</si>
  <si>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</si>
  <si>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</si>
  <si>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</si>
  <si>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</si>
  <si>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</si>
  <si>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</si>
  <si>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</si>
  <si>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</si>
  <si>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</si>
  <si>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</si>
  <si>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</si>
  <si>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</si>
  <si>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</si>
  <si>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</si>
  <si>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</si>
  <si>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</si>
  <si>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</si>
  <si>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</si>
  <si>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</si>
  <si>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</si>
  <si>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</si>
  <si>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</si>
  <si>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</si>
  <si>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</si>
  <si>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</si>
  <si>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</si>
  <si>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</si>
  <si>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</si>
  <si>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</si>
  <si>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</si>
  <si>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</si>
  <si>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</si>
  <si>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</si>
  <si>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</si>
  <si>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</si>
  <si>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</si>
  <si>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</si>
  <si>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</si>
  <si>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</si>
  <si>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</si>
  <si>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</si>
  <si>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</si>
  <si>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</si>
  <si>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</si>
  <si>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</si>
  <si>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</si>
  <si>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</si>
  <si>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</si>
  <si>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</si>
  <si>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</si>
  <si>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</si>
  <si>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</si>
  <si>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</si>
  <si>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</si>
  <si>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</si>
  <si>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</si>
  <si>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</si>
  <si>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</si>
  <si>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</si>
  <si>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</si>
  <si>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</si>
  <si>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</si>
  <si>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</si>
  <si>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</si>
  <si>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</si>
  <si>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</si>
  <si>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</si>
  <si>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</si>
  <si>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</si>
  <si>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</si>
  <si>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</si>
  <si>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</si>
  <si>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</si>
  <si>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</si>
  <si>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</si>
  <si>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</si>
  <si>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</si>
  <si>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</si>
  <si>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</si>
  <si>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</si>
  <si>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</si>
  <si>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</si>
  <si>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</si>
  <si>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</si>
  <si>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</si>
  <si>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</si>
  <si>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</si>
  <si>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</si>
  <si>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</si>
  <si>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</si>
  <si>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</si>
  <si>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</si>
  <si>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</si>
  <si>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</si>
  <si>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</si>
  <si>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</si>
  <si>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</si>
  <si>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</si>
  <si>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</si>
  <si>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</si>
  <si>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</si>
  <si>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</si>
  <si>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</si>
  <si>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</si>
  <si>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</si>
  <si>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</si>
  <si>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</si>
  <si>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</si>
  <si>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</si>
  <si>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</si>
  <si>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</si>
  <si>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</si>
  <si>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</si>
  <si>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</si>
  <si>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</si>
  <si>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</si>
  <si>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</si>
  <si>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</si>
  <si>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</si>
  <si>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</si>
  <si>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</si>
  <si>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</si>
  <si>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</si>
  <si>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</si>
  <si>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</si>
  <si>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</si>
  <si>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</si>
  <si>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</si>
  <si>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</si>
  <si>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</si>
  <si>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</si>
  <si>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</si>
  <si>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</si>
  <si>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</si>
  <si>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</si>
  <si>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</si>
  <si>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</si>
  <si>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</si>
  <si>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</si>
  <si>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</si>
  <si>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</si>
  <si>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</si>
  <si>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</si>
  <si>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</si>
  <si>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</si>
  <si>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</si>
  <si>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</si>
  <si>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</si>
  <si>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</si>
  <si>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</si>
  <si>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</si>
  <si>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</si>
  <si>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</si>
  <si>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</si>
  <si>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</si>
  <si>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</si>
  <si>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</si>
  <si>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</si>
  <si>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</si>
  <si>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</si>
  <si>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</si>
  <si>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</si>
  <si>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</si>
  <si>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</si>
  <si>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</si>
  <si>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</si>
  <si>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</si>
  <si>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</si>
  <si>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</si>
  <si>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</si>
  <si>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</si>
  <si>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</si>
  <si>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</si>
  <si>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</si>
  <si>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</si>
  <si>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</si>
  <si>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</si>
  <si>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</si>
  <si>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</si>
  <si>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</si>
  <si>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</si>
  <si>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</si>
  <si>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</si>
  <si>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</si>
  <si>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</si>
  <si>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</si>
  <si>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</si>
  <si>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</si>
  <si>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</si>
  <si>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</si>
  <si>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</si>
  <si>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</si>
  <si>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</si>
  <si>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</si>
  <si>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</si>
  <si>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</si>
  <si>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</si>
  <si>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</si>
  <si>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</si>
  <si>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</si>
  <si>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</si>
  <si>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</si>
  <si>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</si>
  <si>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</si>
  <si>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</si>
  <si>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</si>
  <si>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</si>
  <si>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</si>
  <si>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</si>
  <si>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</si>
  <si>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</si>
  <si>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</si>
  <si>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</si>
  <si>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</si>
  <si>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</si>
  <si>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</si>
  <si>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</si>
  <si>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</si>
  <si>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</si>
  <si>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</si>
  <si>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</si>
  <si>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</si>
  <si>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</si>
  <si>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</si>
  <si>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</si>
  <si>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</si>
  <si>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</si>
  <si>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</si>
  <si>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</si>
  <si>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</si>
  <si>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</si>
  <si>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</si>
  <si>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</si>
  <si>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</si>
  <si>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</si>
  <si>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</si>
  <si>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</si>
  <si>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</si>
  <si>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</si>
  <si>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</si>
  <si>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</si>
  <si>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</si>
  <si>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</si>
  <si>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</si>
  <si>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</si>
  <si>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</si>
  <si>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</si>
  <si>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</si>
  <si>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</si>
  <si>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</si>
  <si>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</si>
  <si>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</si>
  <si>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</si>
  <si>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</si>
  <si>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</si>
  <si>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</si>
  <si>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</si>
  <si>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</si>
  <si>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</si>
  <si>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</si>
  <si>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</si>
  <si>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</si>
  <si>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</si>
  <si>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</si>
  <si>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</si>
  <si>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</si>
  <si>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</si>
  <si>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</si>
  <si>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</si>
  <si>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</si>
  <si>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</si>
  <si>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</si>
  <si>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</si>
  <si>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</si>
  <si>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</si>
  <si>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</si>
  <si>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</si>
  <si>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</si>
  <si>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</si>
  <si>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</si>
  <si>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</si>
  <si>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</si>
  <si>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</si>
  <si>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</si>
  <si>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</si>
  <si>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</si>
  <si>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</si>
  <si>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</si>
  <si>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</si>
  <si>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</si>
  <si>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</si>
  <si>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</si>
  <si>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</si>
  <si>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</si>
  <si>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</si>
  <si>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</si>
  <si>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</si>
  <si>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</si>
  <si>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</si>
  <si>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</si>
  <si>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</si>
  <si>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</si>
  <si>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</si>
  <si>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</si>
  <si>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</si>
  <si>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</si>
  <si>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</si>
  <si>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</si>
  <si>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</si>
  <si>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</si>
  <si>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</si>
  <si>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</si>
  <si>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</si>
  <si>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</si>
  <si>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</si>
  <si>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</si>
  <si>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</si>
  <si>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</si>
  <si>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</si>
  <si>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</si>
  <si>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</si>
  <si>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</si>
  <si>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</si>
  <si>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</si>
  <si>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</si>
  <si>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</si>
  <si>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</si>
  <si>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</si>
  <si>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</si>
  <si>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</si>
  <si>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</si>
  <si>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</si>
  <si>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</si>
  <si>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</si>
  <si>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</si>
  <si>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</si>
  <si>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</si>
  <si>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</si>
  <si>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</si>
  <si>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</si>
  <si>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</si>
  <si>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</si>
  <si>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</si>
  <si>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</si>
  <si>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</si>
  <si>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</si>
  <si>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</si>
  <si>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</si>
  <si>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</si>
  <si>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</si>
  <si>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</si>
  <si>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</si>
  <si>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</si>
  <si>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</si>
  <si>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</si>
  <si>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</si>
  <si>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</si>
  <si>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</si>
  <si>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</si>
  <si>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</si>
  <si>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</si>
  <si>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</si>
  <si>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</si>
  <si>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</si>
  <si>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</si>
  <si>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</si>
  <si>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</si>
  <si>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</si>
  <si>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</si>
  <si>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</si>
  <si>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</si>
  <si>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</si>
  <si>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</si>
  <si>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</si>
  <si>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</si>
  <si>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</si>
  <si>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</si>
  <si>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</si>
  <si>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</si>
  <si>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</si>
  <si>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</si>
  <si>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</si>
  <si>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</si>
  <si>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</si>
  <si>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</si>
  <si>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</si>
  <si>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</si>
  <si>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</si>
  <si>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</si>
  <si>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</si>
  <si>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</si>
  <si>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</si>
  <si>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</si>
  <si>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</si>
  <si>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</si>
  <si>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</si>
  <si>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</si>
  <si>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</si>
  <si>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</si>
  <si>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</si>
  <si>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</si>
  <si>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</si>
  <si>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</si>
  <si>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</si>
  <si>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</si>
  <si>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</si>
  <si>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</si>
  <si>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</si>
  <si>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</si>
  <si>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</si>
  <si>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</si>
  <si>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</si>
  <si>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</si>
  <si>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</si>
  <si>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</si>
  <si>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</si>
  <si>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</si>
  <si>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</si>
  <si>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</si>
  <si>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</si>
  <si>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</si>
  <si>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</si>
  <si>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</si>
  <si>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</si>
  <si>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</si>
  <si>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</si>
  <si>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</si>
  <si>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</si>
  <si>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</si>
  <si>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</si>
  <si>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</si>
  <si>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</si>
  <si>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</si>
  <si>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</si>
  <si>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</si>
  <si>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</si>
  <si>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</si>
  <si>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</si>
  <si>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</si>
  <si>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</si>
  <si>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</si>
  <si>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</si>
  <si>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</si>
  <si>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</si>
  <si>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</si>
  <si>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</si>
  <si>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</si>
  <si>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</si>
  <si>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</si>
  <si>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</si>
  <si>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</si>
  <si>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</si>
  <si>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</si>
  <si>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</si>
  <si>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</si>
  <si>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</si>
  <si>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</si>
  <si>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</si>
  <si>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</si>
  <si>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</si>
  <si>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</si>
  <si>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</si>
  <si>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</si>
  <si>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</si>
  <si>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</si>
  <si>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</si>
  <si>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</si>
  <si>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</si>
  <si>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</si>
  <si>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</si>
  <si>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</si>
  <si>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</si>
  <si>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</si>
  <si>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</si>
  <si>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</si>
  <si>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</si>
  <si>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</si>
  <si>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</si>
  <si>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</si>
  <si>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</si>
  <si>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</si>
  <si>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</si>
  <si>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</si>
  <si>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</si>
  <si>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</si>
  <si>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</si>
  <si>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</si>
  <si>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</si>
  <si>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</si>
  <si>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</si>
  <si>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</si>
  <si>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</si>
  <si>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</si>
  <si>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</si>
  <si>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</si>
  <si>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</si>
  <si>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</si>
  <si>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</si>
  <si>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</si>
  <si>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</si>
  <si>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</si>
  <si>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</si>
  <si>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</si>
  <si>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</si>
  <si>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</si>
  <si>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</si>
  <si>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</si>
  <si>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</si>
  <si>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</si>
  <si>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</si>
  <si>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</si>
  <si>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</si>
  <si>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</si>
  <si>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</si>
  <si>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</si>
  <si>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</si>
  <si>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</si>
  <si>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</si>
  <si>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</si>
  <si>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</si>
  <si>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</si>
  <si>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</si>
  <si>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</si>
  <si>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</si>
  <si>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</si>
  <si>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</si>
  <si>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</si>
  <si>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</si>
  <si>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</si>
  <si>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</si>
  <si>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</si>
  <si>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</si>
  <si>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</si>
  <si>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</si>
  <si>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</si>
  <si>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</si>
  <si>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</si>
  <si>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</si>
  <si>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</si>
  <si>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</si>
  <si>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</si>
  <si>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</si>
  <si>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</si>
  <si>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</si>
  <si>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</si>
  <si>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</si>
  <si>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</si>
  <si>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</si>
  <si>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</si>
  <si>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</si>
  <si>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</si>
  <si>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</si>
  <si>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</si>
  <si>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</si>
  <si>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</si>
  <si>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</si>
  <si>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</si>
  <si>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</si>
  <si>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</si>
  <si>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</si>
  <si>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</si>
  <si>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</si>
  <si>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</si>
  <si>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</si>
  <si>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</si>
  <si>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</si>
  <si>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</si>
  <si>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</si>
  <si>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</si>
  <si>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</si>
  <si>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</si>
  <si>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</si>
  <si>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</si>
  <si>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</si>
  <si>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</si>
  <si>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</si>
  <si>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</si>
  <si>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</si>
  <si>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</si>
  <si>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</si>
  <si>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</si>
  <si>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</si>
  <si>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</si>
  <si>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</si>
  <si>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</si>
  <si>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</si>
  <si>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</si>
  <si>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</si>
  <si>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</si>
  <si>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</si>
  <si>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</si>
  <si>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</si>
  <si>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</si>
  <si>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</si>
  <si>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</si>
  <si>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</si>
  <si>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</si>
  <si>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</si>
  <si>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</si>
  <si>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</si>
  <si>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</si>
  <si>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</si>
  <si>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</si>
  <si>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</si>
  <si>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</si>
  <si>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</si>
  <si>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</si>
  <si>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</si>
  <si>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</si>
  <si>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</si>
  <si>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</si>
  <si>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</si>
  <si>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</si>
  <si>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</si>
  <si>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</si>
  <si>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</si>
  <si>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</si>
  <si>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</si>
  <si>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</si>
  <si>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</si>
  <si>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</si>
  <si>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</si>
  <si>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</si>
  <si>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</si>
  <si>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</si>
  <si>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</si>
  <si>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</si>
  <si>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</si>
  <si>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</si>
  <si>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</si>
  <si>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</si>
  <si>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</si>
  <si>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</si>
  <si>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</si>
  <si>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</si>
  <si>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</si>
  <si>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</si>
  <si>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</si>
  <si>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</si>
  <si>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</si>
  <si>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</si>
  <si>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</si>
  <si>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</si>
  <si>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</si>
  <si>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</si>
  <si>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</si>
  <si>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</si>
  <si>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</si>
  <si>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</si>
  <si>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</si>
  <si>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</si>
  <si>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</si>
  <si>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</si>
  <si>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</si>
  <si>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</si>
  <si>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</si>
  <si>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</si>
  <si>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</si>
  <si>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</si>
  <si>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</si>
  <si>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</si>
  <si>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</si>
  <si>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</si>
  <si>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</si>
  <si>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</si>
  <si>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</si>
  <si>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</si>
  <si>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</si>
  <si>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</si>
  <si>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</si>
  <si>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</si>
  <si>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</si>
  <si>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</si>
  <si>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</si>
  <si>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</si>
  <si>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</si>
  <si>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</si>
  <si>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</si>
  <si>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</si>
  <si>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</si>
  <si>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</si>
  <si>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</si>
  <si>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</si>
  <si>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</si>
  <si>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</si>
  <si>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</si>
  <si>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</si>
  <si>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</si>
  <si>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</si>
  <si>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</si>
  <si>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</si>
  <si>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</si>
  <si>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</si>
  <si>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</si>
  <si>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</si>
  <si>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</si>
  <si>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</si>
  <si>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</si>
  <si>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</si>
  <si>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</si>
  <si>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</si>
  <si>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</si>
  <si>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</si>
  <si>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</si>
  <si>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</si>
  <si>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</si>
  <si>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</si>
  <si>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</si>
  <si>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</si>
  <si>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</si>
  <si>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</si>
  <si>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</si>
  <si>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</si>
  <si>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</si>
  <si>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</si>
  <si>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</si>
  <si>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</si>
  <si>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</si>
  <si>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</si>
  <si>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</si>
  <si>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</si>
  <si>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</si>
  <si>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</si>
  <si>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</si>
  <si>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</si>
  <si>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</si>
  <si>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</si>
  <si>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</si>
  <si>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</si>
  <si>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</si>
  <si>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</si>
  <si>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</si>
  <si>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</si>
  <si>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</si>
  <si>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</si>
  <si>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</si>
  <si>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</si>
  <si>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</si>
  <si>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</si>
  <si>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</si>
  <si>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</si>
  <si>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</si>
  <si>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</si>
  <si>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</si>
  <si>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</si>
  <si>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</si>
  <si>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</si>
  <si>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</si>
  <si>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</si>
  <si>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</si>
  <si>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</si>
  <si>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</si>
  <si>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</si>
  <si>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</si>
  <si>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</si>
  <si>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</si>
  <si>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</si>
  <si>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</si>
  <si>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</si>
  <si>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</si>
  <si>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</si>
  <si>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</si>
  <si>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</si>
  <si>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</si>
  <si>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</si>
  <si>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</si>
  <si>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</si>
  <si>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</si>
  <si>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</si>
  <si>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</si>
  <si>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</si>
  <si>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</si>
  <si>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</si>
  <si>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</si>
  <si>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</si>
  <si>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</si>
  <si>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</si>
  <si>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</si>
  <si>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</si>
  <si>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</si>
  <si>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</si>
  <si>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</si>
  <si>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</si>
  <si>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</si>
  <si>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</si>
  <si>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</si>
  <si>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</si>
  <si>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</si>
  <si>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</si>
  <si>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</si>
  <si>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</si>
  <si>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</si>
  <si>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</si>
  <si>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</si>
  <si>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</si>
  <si>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</si>
  <si>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</si>
  <si>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</si>
  <si>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</si>
  <si>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</si>
  <si>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</si>
  <si>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</si>
  <si>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</si>
  <si>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</si>
  <si>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</si>
  <si>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</si>
  <si>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</si>
  <si>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</si>
  <si>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</si>
  <si>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</si>
  <si>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</si>
  <si>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</si>
  <si>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</si>
  <si>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</si>
  <si>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</si>
  <si>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</si>
  <si>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</si>
  <si>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</si>
  <si>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</si>
  <si>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</si>
  <si>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</si>
  <si>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</si>
  <si>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</si>
  <si>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</si>
  <si>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</si>
  <si>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</si>
  <si>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</si>
  <si>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</si>
  <si>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</si>
  <si>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</si>
  <si>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</si>
  <si>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</si>
  <si>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</si>
  <si>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</si>
  <si>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</si>
  <si>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</si>
  <si>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</si>
  <si>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</si>
  <si>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</si>
  <si>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</si>
  <si>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</si>
  <si>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</si>
  <si>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</si>
  <si>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</si>
  <si>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</si>
  <si>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</si>
  <si>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</si>
  <si>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</si>
  <si>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</si>
  <si>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</si>
  <si>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</si>
  <si>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</si>
  <si>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</si>
  <si>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</si>
  <si>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</si>
  <si>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</si>
  <si>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</si>
  <si>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</si>
  <si>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</si>
  <si>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</si>
  <si>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</si>
  <si>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</si>
  <si>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</si>
  <si>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</si>
  <si>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</si>
  <si>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</si>
  <si>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</si>
  <si>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</si>
  <si>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</si>
  <si>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</si>
  <si>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</si>
  <si>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</si>
  <si>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</si>
  <si>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</si>
  <si>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</si>
  <si>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</si>
  <si>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</si>
  <si>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</si>
  <si>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</si>
  <si>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</si>
  <si>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</si>
  <si>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</si>
  <si>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</si>
  <si>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</si>
  <si>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</si>
  <si>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</si>
  <si>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</si>
  <si>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</si>
  <si>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</si>
  <si>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</si>
  <si>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</si>
  <si>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</si>
  <si>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</si>
  <si>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</si>
  <si>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</si>
  <si>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</si>
  <si>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</si>
  <si>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</si>
  <si>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</si>
  <si>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</si>
  <si>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</si>
  <si>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</si>
  <si>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</si>
  <si>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</si>
  <si>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</si>
  <si>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</si>
  <si>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</si>
  <si>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</si>
  <si>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</si>
  <si>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</si>
  <si>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</si>
  <si>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</si>
  <si>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</si>
  <si>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</si>
  <si>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</si>
  <si>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</si>
  <si>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</si>
  <si>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</si>
  <si>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</si>
  <si>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</si>
  <si>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</si>
  <si>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</si>
  <si>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</si>
  <si>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</si>
  <si>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</si>
  <si>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</si>
  <si>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</si>
  <si>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</si>
  <si>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</si>
  <si>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</si>
  <si>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</si>
  <si>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</si>
  <si>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</si>
  <si>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</si>
  <si>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</si>
  <si>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</si>
  <si>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</si>
  <si>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</si>
  <si>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</si>
  <si>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</si>
  <si>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</si>
  <si>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</si>
  <si>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</si>
  <si>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</si>
  <si>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</si>
  <si>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</si>
  <si>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</si>
  <si>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</si>
  <si>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</si>
  <si>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</si>
  <si>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</si>
  <si>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</si>
  <si>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</si>
  <si>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</si>
  <si>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</si>
  <si>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</si>
  <si>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</si>
  <si>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</si>
  <si>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</si>
  <si>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</si>
  <si>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</si>
  <si>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</si>
  <si>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</si>
  <si>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</si>
  <si>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</si>
  <si>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</si>
  <si>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</si>
  <si>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</si>
  <si>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</si>
  <si>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</si>
  <si>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</si>
  <si>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</si>
  <si>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</si>
  <si>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</si>
  <si>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</si>
  <si>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</si>
  <si>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</si>
  <si>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</si>
  <si>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</si>
  <si>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</si>
  <si>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</si>
  <si>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</si>
  <si>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</si>
  <si>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</si>
  <si>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</si>
  <si>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</si>
  <si>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</si>
  <si>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</si>
  <si>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</si>
  <si>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</si>
  <si>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</si>
  <si>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</si>
  <si>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</si>
  <si>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</si>
  <si>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</si>
  <si>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</si>
  <si>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</si>
  <si>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</si>
  <si>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</si>
  <si>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</si>
  <si>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</si>
  <si>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</si>
  <si>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</si>
  <si>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</si>
  <si>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</si>
  <si>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</si>
  <si>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</si>
  <si>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</si>
  <si>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</si>
  <si>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</si>
  <si>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</si>
  <si>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</si>
  <si>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</si>
  <si>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</si>
  <si>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</si>
  <si>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</si>
  <si>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</si>
  <si>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</si>
  <si>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</si>
  <si>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</si>
  <si>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</si>
  <si>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</si>
  <si>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</si>
  <si>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</si>
  <si>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</si>
  <si>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</si>
  <si>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</si>
  <si>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</si>
  <si>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</si>
  <si>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</si>
  <si>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</si>
  <si>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</si>
  <si>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</si>
  <si>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</si>
  <si>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</si>
  <si>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</si>
  <si>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</si>
  <si>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</si>
  <si>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</si>
  <si>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</si>
  <si>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</si>
  <si>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</si>
  <si>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</si>
  <si>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</si>
  <si>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</si>
  <si>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</si>
  <si>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</si>
  <si>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</si>
  <si>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</si>
  <si>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</si>
  <si>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</si>
  <si>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</si>
  <si>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</si>
  <si>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</si>
  <si>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</si>
  <si>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</si>
  <si>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</si>
  <si>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</si>
  <si>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</si>
  <si>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</si>
  <si>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</si>
  <si>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</si>
  <si>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</si>
  <si>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</si>
  <si>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</si>
  <si>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</si>
  <si>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</si>
  <si>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</si>
  <si>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</si>
  <si>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</si>
  <si>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</si>
  <si>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</si>
  <si>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</si>
  <si>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</si>
  <si>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</si>
  <si>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</si>
  <si>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</si>
  <si>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</si>
  <si>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</si>
  <si>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</si>
  <si>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</si>
  <si>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</si>
  <si>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</si>
  <si>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</si>
  <si>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</si>
  <si>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</si>
  <si>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</si>
  <si>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</si>
  <si>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</si>
  <si>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</si>
  <si>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</si>
  <si>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</si>
  <si>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</si>
  <si>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</si>
  <si>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</si>
  <si>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</si>
  <si>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</si>
  <si>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</si>
  <si>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</si>
  <si>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</si>
  <si>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</si>
  <si>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</si>
  <si>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</si>
  <si>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</si>
  <si>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</si>
  <si>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</si>
  <si>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</si>
  <si>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</si>
  <si>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</si>
  <si>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</si>
  <si>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</si>
  <si>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</si>
  <si>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</si>
  <si>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</si>
  <si>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</si>
  <si>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</si>
  <si>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</si>
  <si>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</si>
  <si>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</si>
  <si>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</si>
  <si>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</si>
  <si>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</si>
  <si>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</si>
  <si>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</si>
  <si>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</si>
  <si>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</si>
  <si>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</si>
  <si>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</si>
  <si>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</si>
  <si>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</si>
  <si>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</si>
  <si>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</si>
  <si>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</si>
  <si>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</si>
  <si>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</si>
  <si>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</si>
  <si>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</si>
  <si>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</si>
  <si>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</si>
  <si>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</si>
  <si>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</si>
  <si>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</si>
  <si>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</si>
  <si>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</si>
  <si>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</si>
  <si>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</si>
  <si>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</si>
  <si>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</si>
  <si>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</si>
  <si>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</si>
  <si>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</si>
  <si>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</si>
  <si>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</si>
  <si>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</si>
  <si>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</si>
  <si>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</si>
  <si>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</si>
  <si>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</si>
  <si>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</si>
  <si>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</si>
  <si>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</si>
  <si>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</si>
  <si>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</si>
  <si>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</si>
  <si>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</si>
  <si>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</si>
  <si>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</si>
  <si>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</si>
  <si>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</si>
  <si>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</si>
  <si>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</si>
  <si>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</si>
  <si>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</si>
  <si>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</si>
  <si>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</si>
  <si>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</si>
  <si>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</si>
  <si>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</si>
  <si>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</si>
  <si>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</si>
  <si>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</si>
  <si>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</si>
  <si>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</si>
  <si>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</si>
  <si>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</si>
  <si>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</si>
  <si>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</si>
  <si>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</si>
  <si>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</si>
  <si>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</si>
  <si>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</si>
  <si>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</si>
  <si>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</si>
  <si>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</si>
  <si>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</si>
  <si>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</si>
  <si>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</si>
  <si>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</si>
  <si>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</si>
  <si>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</si>
  <si>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</si>
  <si>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</si>
  <si>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</si>
  <si>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</si>
  <si>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</si>
  <si>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</si>
  <si>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</si>
  <si>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</si>
  <si>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</si>
  <si>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</si>
  <si>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</si>
  <si>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</si>
  <si>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</si>
  <si>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</si>
  <si>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</si>
  <si>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</si>
  <si>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</si>
  <si>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</si>
  <si>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</si>
  <si>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</si>
  <si>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</si>
  <si>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</si>
  <si>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</si>
  <si>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</si>
  <si>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</si>
  <si>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</si>
  <si>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</si>
  <si>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</si>
  <si>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</si>
  <si>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</si>
  <si>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</si>
  <si>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</si>
  <si>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</si>
  <si>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</si>
  <si>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</si>
  <si>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</si>
  <si>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</si>
  <si>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</si>
  <si>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</si>
  <si>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</si>
  <si>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</si>
  <si>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</si>
  <si>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</si>
  <si>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</si>
  <si>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</si>
  <si>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</si>
  <si>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</si>
  <si>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</si>
  <si>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</si>
  <si>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</si>
  <si>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</si>
  <si>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</si>
  <si>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</si>
  <si>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</si>
  <si>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</si>
  <si>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</si>
  <si>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</si>
  <si>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</si>
  <si>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</si>
  <si>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</si>
  <si>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</si>
  <si>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</si>
  <si>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</si>
  <si>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</si>
  <si>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</si>
  <si>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</si>
  <si>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</si>
  <si>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</si>
  <si>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</si>
  <si>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</si>
  <si>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</si>
  <si>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</si>
  <si>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</si>
  <si>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</si>
  <si>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</si>
  <si>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</si>
  <si>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</si>
  <si>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</si>
  <si>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</si>
  <si>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</si>
  <si>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</si>
  <si>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</si>
  <si>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</si>
  <si>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</si>
  <si>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</si>
  <si>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</si>
  <si>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</si>
  <si>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</si>
  <si>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</si>
  <si>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</si>
  <si>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</si>
  <si>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</si>
  <si>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</si>
  <si>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</si>
  <si>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</si>
  <si>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</si>
  <si>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</si>
  <si>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</si>
  <si>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</si>
  <si>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</si>
  <si>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</si>
  <si>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</si>
  <si>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</si>
  <si>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</si>
  <si>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</si>
  <si>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</si>
  <si>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</si>
  <si>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</si>
  <si>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</si>
  <si>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</si>
  <si>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</si>
  <si>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</si>
  <si>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</si>
  <si>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</si>
  <si>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</si>
  <si>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</si>
  <si>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</si>
  <si>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</si>
  <si>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</si>
  <si>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</si>
  <si>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</si>
  <si>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</si>
  <si>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</si>
  <si>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</si>
  <si>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</si>
  <si>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</si>
  <si>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</si>
  <si>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</si>
  <si>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</si>
  <si>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</si>
  <si>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</si>
  <si>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</si>
  <si>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</si>
  <si>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</si>
  <si>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</si>
  <si>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</si>
  <si>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</si>
  <si>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</si>
  <si>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</si>
  <si>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</si>
  <si>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</si>
  <si>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</si>
  <si>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</si>
  <si>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</si>
  <si>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</si>
  <si>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</si>
  <si>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</si>
  <si>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</si>
  <si>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</si>
  <si>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</si>
  <si>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</si>
  <si>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</si>
  <si>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</si>
  <si>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</si>
  <si>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</si>
  <si>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</si>
  <si>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</si>
  <si>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</si>
  <si>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</si>
  <si>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</si>
  <si>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</si>
  <si>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</si>
  <si>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</si>
  <si>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</si>
  <si>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</si>
  <si>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</si>
  <si>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</si>
  <si>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</si>
  <si>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</si>
  <si>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</si>
  <si>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</si>
  <si>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</si>
  <si>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</si>
  <si>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</si>
  <si>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</si>
  <si>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</si>
  <si>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</si>
  <si>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</si>
  <si>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</si>
  <si>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</si>
  <si>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</si>
  <si>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</si>
  <si>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</si>
  <si>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</si>
  <si>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</si>
  <si>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</si>
  <si>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</si>
  <si>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</si>
  <si>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</si>
  <si>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</si>
  <si>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</si>
  <si>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</si>
  <si>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</si>
  <si>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</si>
  <si>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</si>
  <si>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</si>
  <si>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</si>
  <si>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</si>
  <si>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</si>
  <si>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</si>
  <si>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</si>
  <si>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</si>
  <si>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</si>
  <si>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</si>
  <si>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</si>
  <si>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</si>
  <si>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</si>
  <si>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</si>
  <si>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</si>
  <si>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</si>
  <si>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</si>
  <si>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</si>
  <si>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</si>
  <si>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</si>
  <si>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</si>
  <si>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</si>
  <si>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</si>
  <si>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</si>
  <si>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</si>
  <si>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</si>
  <si>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</si>
  <si>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</si>
  <si>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</si>
  <si>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</si>
  <si>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</si>
  <si>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</si>
  <si>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</si>
  <si>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</si>
  <si>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</si>
  <si>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</si>
  <si>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</si>
  <si>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</si>
  <si>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</si>
  <si>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</si>
  <si>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</si>
  <si>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</si>
  <si>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</si>
  <si>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</si>
  <si>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</si>
  <si>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</si>
  <si>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</si>
  <si>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</si>
  <si>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</si>
  <si>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</si>
  <si>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</si>
  <si>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</si>
  <si>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</si>
  <si>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</si>
  <si>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</si>
  <si>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</si>
  <si>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</si>
  <si>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</si>
  <si>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</si>
  <si>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</si>
  <si>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</si>
  <si>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</si>
  <si>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</si>
  <si>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</si>
  <si>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</si>
  <si>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</si>
  <si>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</si>
  <si>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</si>
  <si>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</si>
  <si>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</si>
  <si>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</si>
  <si>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</si>
  <si>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</si>
  <si>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</si>
  <si>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</si>
  <si>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</si>
  <si>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</si>
  <si>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</si>
  <si>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</si>
  <si>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</si>
  <si>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</si>
  <si>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</si>
  <si>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</si>
  <si>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</si>
  <si>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</si>
  <si>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</si>
  <si>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</si>
  <si>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</si>
  <si>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</si>
  <si>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</si>
  <si>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</si>
  <si>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</si>
  <si>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</si>
  <si>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</si>
  <si>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</si>
  <si>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</si>
  <si>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</si>
  <si>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</si>
  <si>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</si>
  <si>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</si>
  <si>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</si>
  <si>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</si>
  <si>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</si>
  <si>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</si>
  <si>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</si>
  <si>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</si>
  <si>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</si>
  <si>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</si>
  <si>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</si>
  <si>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</si>
  <si>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</si>
  <si>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</si>
  <si>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</si>
  <si>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</si>
  <si>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</si>
  <si>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</si>
  <si>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</si>
  <si>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</si>
  <si>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</si>
  <si>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</si>
  <si>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</si>
  <si>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</si>
  <si>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</si>
  <si>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</si>
  <si>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</si>
  <si>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</si>
  <si>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</si>
  <si>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</si>
  <si>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</si>
  <si>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</si>
  <si>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</si>
  <si>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</si>
  <si>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</si>
  <si>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</si>
  <si>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</si>
  <si>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</si>
  <si>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</si>
  <si>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</si>
  <si>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</si>
  <si>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</si>
  <si>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</si>
  <si>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</si>
  <si>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</si>
  <si>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</si>
  <si>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</si>
  <si>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</si>
  <si>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</si>
  <si>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</si>
  <si>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</si>
  <si>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</si>
  <si>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</si>
  <si>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</si>
  <si>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</si>
  <si>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</si>
  <si>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</si>
  <si>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</si>
  <si>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</si>
  <si>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</si>
  <si>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</si>
  <si>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</si>
  <si>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</si>
  <si>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</si>
  <si>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</si>
  <si>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</si>
  <si>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</si>
  <si>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</si>
  <si>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</si>
  <si>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</si>
  <si>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</si>
  <si>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</si>
  <si>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</si>
  <si>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</si>
  <si>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</si>
  <si>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</si>
  <si>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</si>
  <si>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</si>
  <si>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</si>
  <si>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</si>
  <si>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</si>
  <si>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</si>
  <si>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</si>
  <si>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</si>
  <si>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</si>
  <si>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</si>
  <si>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</si>
  <si>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</si>
  <si>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</si>
  <si>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</si>
  <si>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</si>
  <si>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</si>
  <si>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</si>
  <si>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</si>
  <si>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</si>
  <si>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</si>
  <si>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</si>
  <si>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</si>
  <si>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</si>
  <si>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</si>
  <si>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</si>
  <si>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</si>
  <si>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</si>
  <si>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</si>
  <si>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</si>
  <si>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</si>
  <si>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</si>
  <si>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</si>
  <si>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</si>
  <si>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</si>
  <si>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</si>
  <si>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</si>
  <si>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</si>
  <si>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</si>
  <si>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</si>
  <si>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</si>
  <si>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</si>
  <si>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</si>
  <si>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</si>
  <si>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</si>
  <si>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</si>
  <si>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</si>
  <si>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</si>
  <si>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</si>
  <si>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</si>
  <si>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</si>
  <si>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</si>
  <si>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</si>
  <si>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</si>
  <si>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</si>
  <si>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</si>
  <si>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</si>
  <si>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</si>
  <si>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</si>
  <si>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</si>
  <si>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</si>
  <si>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</si>
  <si>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</si>
  <si>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</si>
  <si>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</si>
  <si>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</si>
  <si>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</si>
  <si>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</si>
  <si>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</si>
  <si>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</si>
  <si>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</si>
  <si>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</si>
  <si>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</si>
  <si>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</si>
  <si>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</si>
  <si>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</si>
  <si>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</si>
  <si>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</si>
  <si>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</si>
  <si>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</si>
  <si>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</si>
  <si>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</si>
  <si>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</si>
  <si>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</si>
  <si>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</si>
  <si>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</si>
  <si>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</si>
  <si>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</si>
  <si>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</si>
  <si>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</si>
  <si>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</si>
  <si>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</si>
  <si>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</si>
  <si>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</si>
  <si>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</si>
  <si>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</si>
  <si>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</si>
  <si>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</si>
  <si>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</si>
  <si>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</si>
  <si>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</si>
  <si>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</si>
  <si>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</si>
  <si>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</si>
  <si>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</si>
  <si>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</si>
  <si>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</si>
  <si>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</si>
  <si>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</si>
  <si>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</si>
  <si>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</si>
  <si>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</si>
  <si>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</si>
  <si>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</si>
  <si>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</si>
  <si>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</si>
  <si>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</si>
  <si>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</si>
  <si>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</si>
  <si>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</si>
  <si>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</si>
  <si>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</si>
  <si>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</si>
  <si>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</si>
  <si>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</si>
  <si>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</si>
  <si>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</si>
  <si>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</si>
  <si>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</si>
  <si>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</si>
  <si>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</si>
  <si>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</si>
  <si>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</si>
  <si>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</si>
  <si>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</si>
  <si>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</si>
  <si>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</si>
  <si>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</si>
  <si>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</si>
  <si>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</si>
  <si>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</si>
  <si>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</si>
  <si>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</si>
  <si>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</si>
  <si>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</si>
  <si>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</si>
  <si>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</si>
  <si>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</si>
  <si>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</si>
  <si>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</si>
  <si>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</si>
  <si>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</si>
  <si>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</si>
  <si>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</si>
  <si>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</si>
  <si>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</si>
  <si>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</si>
  <si>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</si>
  <si>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</si>
  <si>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</si>
  <si>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</si>
  <si>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</si>
  <si>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</si>
  <si>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</si>
  <si>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</si>
  <si>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</si>
  <si>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</si>
  <si>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</si>
  <si>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</si>
  <si>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</si>
  <si>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</si>
  <si>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</si>
  <si>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</si>
  <si>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</si>
  <si>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</si>
  <si>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</si>
  <si>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</si>
  <si>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</si>
  <si>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</si>
  <si>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</si>
  <si>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</si>
  <si>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</si>
  <si>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</si>
  <si>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</si>
  <si>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</si>
  <si>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</si>
  <si>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</si>
  <si>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</si>
  <si>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</si>
  <si>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</si>
  <si>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</si>
  <si>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</si>
  <si>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</si>
  <si>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</si>
  <si>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</si>
  <si>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</si>
  <si>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</si>
  <si>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</si>
  <si>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</si>
  <si>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</si>
  <si>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</si>
  <si>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</si>
  <si>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</si>
  <si>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</si>
  <si>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</si>
  <si>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</si>
  <si>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</si>
  <si>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</si>
  <si>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</si>
  <si>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</si>
  <si>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</si>
  <si>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</si>
  <si>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</si>
  <si>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</si>
  <si>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</si>
  <si>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</si>
  <si>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</si>
  <si>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</si>
  <si>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</si>
  <si>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</si>
  <si>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</si>
  <si>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</si>
  <si>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</si>
  <si>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</si>
  <si>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</si>
  <si>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</si>
  <si>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</si>
  <si>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</si>
  <si>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</si>
  <si>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</si>
  <si>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</si>
  <si>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</si>
  <si>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</si>
  <si>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</si>
  <si>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</si>
  <si>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</si>
  <si>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</si>
  <si>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</si>
  <si>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</si>
  <si>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</si>
  <si>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</si>
  <si>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</si>
  <si>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</si>
  <si>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</si>
  <si>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</si>
  <si>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</si>
  <si>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</si>
  <si>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</si>
  <si>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</si>
  <si>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</si>
  <si>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</si>
  <si>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</si>
  <si>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</si>
  <si>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</si>
  <si>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</si>
  <si>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</si>
  <si>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</si>
  <si>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</si>
  <si>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</si>
  <si>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</si>
  <si>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</si>
  <si>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</si>
  <si>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</si>
  <si>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</si>
  <si>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</si>
  <si>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</si>
  <si>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</si>
  <si>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</si>
  <si>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</si>
  <si>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</si>
  <si>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</si>
  <si>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</si>
  <si>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</si>
  <si>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</si>
  <si>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</si>
  <si>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</si>
  <si>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</si>
  <si>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</si>
  <si>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</si>
  <si>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</si>
  <si>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</si>
  <si>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</si>
  <si>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</si>
  <si>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</si>
  <si>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</si>
  <si>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</si>
  <si>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</si>
  <si>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</si>
  <si>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</si>
  <si>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</si>
  <si>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</si>
  <si>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</si>
  <si>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</si>
  <si>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</si>
  <si>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</si>
  <si>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</si>
  <si>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</si>
  <si>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</si>
  <si>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</si>
  <si>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</si>
  <si>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</si>
  <si>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</si>
  <si>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</si>
  <si>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</si>
  <si>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</si>
  <si>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</si>
  <si>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</si>
  <si>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</si>
  <si>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</si>
  <si>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</si>
  <si>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</si>
  <si>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</si>
  <si>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</si>
  <si>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</si>
  <si>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</si>
  <si>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</si>
  <si>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</si>
  <si>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</si>
  <si>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</si>
  <si>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</si>
  <si>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</si>
  <si>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</si>
  <si>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</si>
  <si>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</si>
  <si>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</si>
  <si>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</si>
  <si>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</si>
  <si>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</si>
  <si>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</si>
  <si>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</si>
  <si>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</si>
  <si>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</si>
  <si>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</si>
  <si>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</si>
  <si>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</si>
  <si>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</si>
  <si>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</si>
  <si>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</si>
  <si>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</si>
  <si>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</si>
  <si>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</si>
  <si>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</si>
  <si>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</si>
  <si>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</si>
  <si>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</si>
  <si>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</si>
  <si>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</si>
  <si>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</si>
  <si>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</si>
  <si>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</si>
  <si>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</si>
  <si>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</si>
  <si>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</si>
  <si>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</si>
  <si>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</si>
  <si>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</si>
  <si>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</si>
  <si>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</si>
  <si>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</si>
  <si>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</si>
  <si>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</si>
  <si>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</si>
  <si>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</si>
  <si>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</si>
  <si>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</si>
  <si>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</si>
  <si>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</si>
  <si>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</si>
  <si>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</si>
  <si>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</si>
  <si>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</si>
  <si>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</si>
  <si>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</si>
  <si>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</si>
  <si>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</si>
  <si>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</si>
  <si>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</si>
  <si>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</si>
  <si>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</si>
  <si>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</si>
  <si>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</si>
  <si>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</si>
  <si>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</si>
  <si>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</si>
  <si>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</si>
  <si>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</si>
  <si>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</si>
  <si>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</si>
  <si>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</si>
  <si>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</si>
  <si>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</si>
  <si>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</si>
  <si>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</si>
  <si>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</si>
  <si>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</si>
  <si>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</si>
  <si>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</si>
  <si>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</si>
  <si>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</si>
  <si>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</si>
  <si>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</si>
  <si>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</si>
  <si>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</si>
  <si>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</si>
  <si>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</si>
  <si>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</si>
  <si>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</si>
  <si>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</si>
  <si>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</si>
  <si>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</si>
  <si>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</si>
  <si>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</si>
  <si>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</si>
  <si>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</si>
  <si>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</si>
  <si>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</si>
  <si>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</si>
  <si>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</si>
  <si>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</si>
  <si>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</si>
  <si>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</si>
  <si>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</si>
  <si>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</si>
  <si>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</si>
  <si>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</si>
  <si>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</si>
  <si>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</si>
  <si>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</si>
  <si>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</si>
  <si>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</si>
  <si>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</si>
  <si>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</si>
  <si>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</si>
  <si>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</si>
  <si>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</si>
  <si>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</si>
  <si>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</si>
  <si>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</si>
  <si>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</si>
  <si>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</si>
  <si>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</si>
  <si>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</si>
  <si>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</si>
  <si>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</si>
  <si>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</si>
  <si>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</si>
  <si>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</si>
  <si>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</si>
  <si>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</si>
  <si>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</si>
  <si>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</si>
  <si>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</si>
  <si>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</si>
  <si>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</si>
  <si>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</si>
  <si>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</si>
  <si>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</si>
  <si>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</si>
  <si>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</si>
  <si>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</si>
  <si>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</si>
  <si>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</si>
  <si>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</si>
  <si>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</si>
  <si>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</si>
  <si>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</si>
  <si>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</si>
  <si>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</si>
  <si>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</si>
  <si>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</si>
  <si>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</si>
  <si>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</si>
  <si>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</si>
  <si>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</si>
  <si>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</si>
  <si>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</si>
  <si>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</si>
  <si>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</si>
  <si>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</si>
  <si>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</si>
  <si>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</si>
  <si>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</si>
  <si>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</si>
  <si>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</si>
  <si>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</si>
  <si>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</si>
  <si>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</si>
  <si>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</si>
  <si>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</si>
  <si>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</si>
  <si>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</si>
  <si>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</si>
  <si>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</si>
  <si>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</si>
  <si>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</si>
  <si>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</si>
  <si>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</si>
  <si>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</si>
  <si>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</si>
  <si>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</si>
  <si>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</si>
  <si>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</si>
  <si>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</si>
  <si>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</si>
  <si>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</si>
  <si>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</si>
  <si>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</si>
  <si>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</si>
  <si>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</si>
  <si>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</si>
  <si>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</si>
  <si>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</si>
  <si>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</si>
  <si>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</si>
  <si>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</si>
  <si>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</si>
  <si>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</si>
  <si>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</si>
  <si>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</si>
  <si>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</si>
  <si>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</si>
  <si>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</si>
  <si>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</si>
  <si>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</si>
  <si>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</si>
  <si>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</si>
  <si>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</si>
  <si>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</si>
  <si>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</si>
  <si>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</si>
  <si>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</si>
  <si>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</si>
  <si>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</si>
  <si>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</si>
  <si>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</si>
  <si>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</si>
  <si>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</si>
  <si>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</si>
  <si>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</si>
  <si>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</si>
  <si>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</si>
  <si>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</si>
  <si>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</si>
  <si>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</si>
  <si>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</si>
  <si>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</si>
  <si>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</si>
  <si>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</si>
  <si>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</si>
  <si>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</si>
  <si>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</si>
  <si>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</si>
  <si>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</si>
  <si>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</si>
  <si>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</si>
  <si>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</si>
  <si>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</si>
  <si>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</si>
  <si>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</si>
  <si>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</si>
  <si>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</si>
  <si>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</si>
  <si>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</si>
  <si>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</si>
  <si>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</si>
  <si>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</si>
  <si>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</si>
  <si>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</si>
  <si>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</si>
  <si>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</si>
  <si>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</si>
  <si>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</si>
  <si>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</si>
  <si>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</si>
  <si>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</si>
  <si>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</si>
  <si>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</si>
  <si>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</si>
  <si>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</si>
  <si>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</si>
  <si>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</si>
  <si>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</si>
  <si>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</si>
  <si>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</si>
  <si>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</si>
  <si>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</si>
  <si>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</si>
  <si>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</si>
  <si>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</si>
  <si>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</si>
  <si>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</si>
  <si>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</si>
  <si>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</si>
  <si>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</si>
  <si>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</si>
  <si>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</si>
  <si>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</si>
  <si>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</si>
  <si>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</si>
  <si>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</si>
  <si>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</si>
  <si>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</si>
  <si>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</si>
  <si>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</si>
  <si>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</si>
  <si>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</si>
  <si>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</si>
  <si>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</si>
  <si>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</si>
  <si>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</si>
  <si>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</si>
  <si>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</si>
  <si>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</si>
  <si>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</si>
  <si>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</si>
  <si>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</si>
  <si>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</si>
  <si>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</si>
  <si>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</si>
  <si>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</si>
  <si>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</si>
  <si>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</si>
  <si>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</si>
  <si>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</si>
  <si>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</si>
  <si>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</si>
  <si>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</si>
  <si>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</si>
  <si>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</si>
  <si>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</si>
  <si>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</si>
  <si>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</si>
  <si>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</si>
  <si>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</si>
  <si>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</si>
  <si>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</si>
  <si>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</si>
  <si>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</si>
  <si>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</si>
  <si>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</si>
  <si>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</si>
  <si>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</si>
  <si>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</si>
  <si>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</si>
  <si>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</si>
  <si>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</si>
  <si>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</si>
  <si>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</si>
  <si>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</si>
  <si>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</si>
  <si>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</si>
  <si>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</si>
  <si>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</si>
  <si>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</si>
  <si>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</si>
  <si>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</si>
  <si>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</si>
  <si>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</si>
  <si>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</si>
  <si>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</si>
  <si>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</si>
  <si>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</si>
  <si>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</si>
  <si>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</si>
  <si>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</si>
  <si>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</si>
  <si>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</si>
  <si>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</si>
  <si>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</si>
  <si>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</si>
  <si>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</si>
  <si>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</si>
  <si>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</si>
  <si>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</si>
  <si>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</si>
  <si>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</si>
  <si>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</si>
  <si>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</si>
  <si>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</si>
  <si>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</si>
  <si>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</si>
  <si>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</si>
  <si>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</si>
  <si>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</si>
  <si>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</si>
  <si>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</si>
  <si>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</si>
  <si>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</si>
  <si>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</si>
  <si>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</si>
  <si>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</si>
  <si>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</si>
  <si>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</si>
  <si>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</si>
  <si>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</si>
  <si>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</si>
  <si>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</si>
  <si>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</si>
  <si>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</si>
  <si>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</si>
  <si>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</si>
  <si>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</si>
  <si>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</si>
  <si>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</si>
  <si>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</si>
  <si>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</si>
  <si>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</si>
  <si>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</si>
  <si>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</si>
  <si>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</si>
  <si>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</si>
  <si>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</si>
  <si>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</si>
  <si>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</si>
  <si>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</si>
  <si>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</si>
  <si>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</si>
  <si>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</si>
  <si>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</si>
  <si>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</si>
  <si>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</si>
  <si>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</si>
  <si>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</si>
  <si>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</si>
  <si>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</si>
  <si>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</si>
  <si>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</si>
  <si>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</si>
  <si>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</si>
  <si>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</si>
  <si>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</si>
  <si>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</si>
  <si>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</si>
  <si>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</si>
  <si>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</si>
  <si>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</si>
  <si>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</si>
  <si>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</si>
  <si>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</si>
  <si>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</si>
  <si>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</si>
  <si>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</si>
  <si>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</si>
  <si>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</si>
  <si>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</si>
  <si>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</si>
  <si>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</si>
  <si>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</si>
  <si>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</si>
  <si>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</si>
  <si>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</si>
  <si>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</si>
  <si>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</si>
  <si>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</si>
  <si>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</si>
  <si>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</si>
  <si>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</si>
  <si>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</si>
  <si>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</si>
  <si>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</si>
  <si>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</si>
  <si>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</si>
  <si>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</si>
  <si>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</si>
  <si>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</si>
  <si>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</si>
  <si>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</si>
  <si>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</si>
  <si>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</si>
  <si>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</si>
  <si>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</si>
  <si>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</si>
  <si>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</si>
  <si>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</si>
  <si>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</si>
  <si>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</si>
  <si>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</si>
  <si>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</si>
  <si>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</si>
  <si>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</si>
  <si>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</si>
  <si>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</si>
  <si>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</si>
  <si>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</si>
  <si>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</si>
  <si>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</si>
  <si>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</si>
  <si>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</si>
  <si>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</si>
  <si>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</si>
  <si>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</si>
  <si>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</si>
  <si>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</si>
  <si>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</si>
  <si>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</si>
  <si>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</si>
  <si>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</si>
  <si>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</si>
  <si>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</si>
  <si>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</si>
  <si>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</si>
  <si>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</si>
  <si>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</si>
  <si>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</si>
  <si>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</si>
  <si>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</si>
  <si>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</si>
  <si>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</si>
  <si>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</si>
  <si>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</si>
  <si>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</si>
  <si>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</si>
  <si>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</si>
  <si>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</si>
  <si>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</si>
  <si>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</si>
  <si>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</si>
  <si>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</si>
  <si>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</si>
  <si>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</si>
  <si>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</si>
  <si>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</si>
  <si>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</si>
  <si>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</si>
  <si>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</si>
  <si>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</si>
  <si>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</si>
  <si>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</si>
  <si>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</si>
  <si>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</si>
  <si>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</si>
  <si>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</si>
  <si>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</si>
  <si>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</si>
  <si>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</si>
  <si>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</si>
  <si>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</si>
  <si>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</si>
  <si>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</si>
  <si>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</si>
  <si>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</si>
  <si>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</si>
  <si>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</si>
  <si>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</si>
  <si>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</si>
  <si>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</si>
  <si>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</si>
  <si>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</si>
  <si>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</si>
  <si>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</si>
  <si>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</si>
  <si>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</si>
  <si>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</si>
  <si>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</si>
  <si>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</si>
  <si>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</si>
  <si>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</si>
  <si>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</si>
  <si>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</si>
  <si>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</si>
  <si>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</si>
  <si>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</si>
  <si>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</si>
  <si>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</si>
  <si>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</si>
  <si>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</si>
  <si>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</si>
  <si>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</si>
  <si>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</si>
  <si>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</si>
  <si>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</si>
  <si>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</si>
  <si>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</si>
  <si>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</si>
  <si>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</si>
  <si>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</si>
  <si>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</si>
  <si>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</si>
  <si>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</si>
  <si>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</si>
  <si>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</si>
  <si>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</si>
  <si>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</si>
  <si>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</si>
  <si>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</si>
  <si>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</si>
  <si>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</si>
  <si>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</si>
  <si>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</si>
  <si>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</si>
  <si>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</si>
  <si>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</si>
  <si>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</si>
  <si>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</si>
  <si>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</si>
  <si>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</si>
  <si>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</si>
  <si>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</si>
  <si>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</si>
  <si>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</si>
  <si>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</si>
  <si>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</si>
  <si>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</si>
  <si>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</si>
  <si>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</si>
  <si>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</si>
  <si>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</si>
  <si>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</si>
  <si>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</si>
  <si>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</si>
  <si>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</si>
  <si>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</si>
  <si>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</si>
  <si>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</si>
  <si>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</si>
  <si>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</si>
  <si>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</si>
  <si>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</si>
  <si>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</si>
  <si>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</si>
  <si>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</si>
  <si>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</si>
  <si>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</si>
  <si>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</si>
  <si>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</si>
  <si>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</si>
  <si>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</si>
  <si>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</si>
  <si>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</si>
  <si>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</si>
  <si>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</si>
  <si>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</si>
  <si>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</si>
  <si>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</si>
  <si>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</si>
  <si>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</si>
  <si>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</si>
  <si>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</si>
  <si>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</si>
  <si>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</si>
  <si>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</si>
  <si>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</si>
  <si>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</si>
  <si>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</si>
  <si>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</si>
  <si>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</si>
  <si>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</si>
  <si>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</si>
  <si>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</si>
  <si>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</si>
  <si>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</si>
  <si>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</si>
  <si>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</si>
  <si>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</si>
  <si>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</si>
  <si>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</si>
  <si>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</si>
  <si>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</si>
  <si>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</si>
  <si>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</si>
  <si>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</si>
  <si>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</si>
  <si>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</si>
  <si>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</si>
  <si>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</si>
  <si>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</si>
  <si>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</si>
  <si>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</si>
  <si>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</si>
  <si>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</si>
  <si>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</si>
  <si>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</si>
  <si>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</si>
  <si>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</si>
  <si>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</si>
  <si>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</si>
  <si>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</si>
  <si>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</si>
  <si>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</si>
  <si>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</si>
  <si>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</si>
  <si>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</si>
  <si>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</si>
  <si>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</si>
  <si>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</si>
  <si>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</si>
  <si>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</si>
  <si>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</si>
  <si>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</si>
  <si>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</si>
  <si>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</si>
  <si>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</si>
  <si>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</si>
  <si>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</si>
  <si>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</si>
  <si>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</si>
  <si>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</si>
  <si>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</si>
  <si>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</si>
  <si>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</si>
  <si>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</si>
  <si>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</si>
  <si>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</si>
  <si>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</si>
  <si>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</si>
  <si>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</si>
  <si>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</si>
  <si>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</si>
  <si>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</si>
  <si>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</si>
  <si>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</si>
  <si>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</si>
  <si>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</si>
  <si>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</si>
  <si>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</si>
  <si>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</si>
  <si>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</si>
  <si>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</si>
  <si>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</si>
  <si>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</si>
  <si>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</si>
  <si>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</si>
  <si>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</si>
  <si>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</si>
  <si>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</si>
  <si>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</si>
  <si>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</si>
  <si>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</si>
  <si>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</si>
  <si>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</si>
  <si>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</si>
  <si>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</si>
  <si>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</si>
  <si>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</si>
  <si>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</si>
  <si>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</si>
  <si>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</si>
  <si>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</si>
  <si>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</si>
  <si>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</si>
  <si>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</si>
  <si>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</si>
  <si>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</si>
  <si>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</si>
  <si>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</si>
  <si>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</si>
  <si>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</si>
  <si>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</si>
  <si>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</si>
  <si>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</si>
  <si>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</si>
  <si>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</si>
  <si>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</si>
  <si>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</si>
  <si>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</si>
  <si>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</si>
  <si>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</si>
  <si>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</si>
  <si>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</si>
  <si>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</si>
  <si>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</si>
  <si>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</si>
  <si>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</si>
  <si>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</si>
  <si>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</si>
  <si>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</si>
  <si>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</si>
  <si>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</si>
  <si>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</si>
  <si>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</si>
  <si>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</si>
  <si>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</si>
  <si>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</si>
  <si>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</si>
  <si>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</si>
  <si>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</si>
  <si>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</si>
  <si>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</si>
  <si>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</si>
  <si>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</si>
  <si>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</si>
  <si>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</si>
  <si>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</si>
  <si>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</si>
  <si>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</si>
  <si>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</si>
  <si>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</si>
  <si>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</si>
  <si>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</si>
  <si>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</si>
  <si>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</si>
  <si>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</si>
  <si>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</si>
  <si>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</si>
  <si>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</si>
  <si>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</si>
  <si>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</si>
  <si>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</si>
  <si>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</si>
  <si>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</si>
  <si>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</si>
  <si>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</si>
  <si>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</si>
  <si>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</si>
  <si>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</si>
  <si>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</si>
  <si>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</si>
  <si>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</si>
  <si>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</si>
  <si>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</si>
  <si>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</si>
  <si>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</si>
  <si>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</si>
  <si>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</si>
  <si>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</si>
  <si>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</si>
  <si>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</si>
  <si>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</si>
  <si>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</si>
  <si>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</si>
  <si>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</si>
  <si>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</si>
  <si>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</si>
  <si>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</si>
  <si>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</si>
  <si>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</si>
  <si>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</si>
  <si>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</si>
  <si>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</si>
  <si>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</si>
  <si>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</si>
  <si>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</si>
  <si>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</si>
  <si>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</si>
  <si>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</si>
  <si>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</si>
  <si>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</si>
  <si>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</si>
  <si>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</si>
  <si>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</si>
  <si>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</si>
  <si>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</si>
  <si>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</si>
  <si>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</si>
  <si>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</si>
  <si>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</si>
  <si>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</si>
  <si>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</si>
  <si>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</si>
  <si>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</si>
  <si>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</si>
  <si>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</si>
  <si>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</si>
  <si>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</si>
  <si>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</si>
  <si>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</si>
  <si>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</si>
  <si>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</si>
  <si>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</si>
  <si>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</si>
  <si>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</si>
  <si>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</si>
  <si>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</si>
  <si>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</si>
  <si>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</si>
  <si>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</si>
  <si>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</si>
  <si>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</si>
  <si>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</si>
  <si>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</si>
  <si>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</si>
  <si>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</si>
  <si>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</si>
  <si>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</si>
  <si>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</si>
  <si>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</si>
  <si>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</si>
  <si>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</si>
  <si>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</si>
  <si>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</si>
  <si>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</si>
  <si>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</si>
  <si>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</si>
  <si>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</si>
  <si>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</si>
  <si>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</si>
  <si>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</si>
  <si>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</si>
  <si>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</si>
  <si>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</si>
  <si>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</si>
  <si>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</si>
  <si>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</si>
  <si>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</si>
  <si>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</si>
  <si>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</si>
  <si>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</si>
  <si>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</si>
  <si>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</si>
  <si>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</si>
  <si>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</si>
  <si>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</si>
  <si>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</si>
  <si>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</si>
  <si>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</si>
  <si>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</si>
  <si>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</si>
  <si>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</si>
  <si>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</si>
  <si>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</si>
  <si>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</si>
  <si>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</si>
  <si>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</si>
  <si>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</si>
  <si>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</si>
  <si>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</si>
  <si>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</si>
  <si>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</si>
  <si>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</si>
  <si>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</si>
  <si>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</si>
  <si>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</si>
  <si>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</si>
  <si>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</si>
  <si>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</si>
  <si>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</si>
  <si>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</si>
  <si>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</si>
  <si>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</si>
  <si>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</si>
  <si>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</si>
  <si>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</si>
  <si>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</si>
  <si>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</si>
  <si>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</si>
  <si>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</si>
  <si>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</si>
  <si>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</si>
  <si>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</si>
  <si>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</si>
  <si>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</si>
  <si>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</si>
  <si>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</si>
  <si>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</si>
  <si>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</si>
  <si>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</si>
  <si>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</si>
  <si>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</si>
  <si>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</si>
  <si>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</si>
  <si>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</si>
  <si>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</si>
  <si>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</si>
  <si>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</si>
  <si>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</si>
  <si>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</si>
  <si>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</si>
  <si>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</si>
  <si>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</si>
  <si>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</si>
  <si>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</si>
  <si>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</si>
  <si>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</si>
  <si>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</si>
  <si>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</si>
  <si>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</si>
  <si>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</si>
  <si>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</si>
  <si>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</si>
  <si>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</si>
  <si>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</si>
  <si>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</si>
  <si>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</si>
  <si>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</si>
  <si>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</si>
  <si>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</si>
  <si>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</si>
  <si>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</si>
  <si>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</si>
  <si>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</si>
  <si>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</si>
  <si>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</si>
  <si>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</si>
  <si>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</si>
  <si>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</si>
  <si>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</si>
  <si>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</si>
  <si>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</si>
  <si>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</si>
  <si>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</si>
  <si>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</si>
  <si>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</si>
  <si>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</si>
  <si>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</si>
  <si>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</si>
  <si>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</si>
  <si>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</si>
  <si>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</si>
  <si>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</si>
  <si>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</si>
  <si>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</si>
  <si>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</si>
  <si>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</si>
  <si>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</si>
  <si>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</si>
  <si>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</si>
  <si>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</si>
  <si>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</si>
  <si>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</si>
  <si>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</si>
  <si>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</si>
  <si>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</si>
  <si>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</si>
  <si>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</si>
  <si>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</si>
  <si>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</si>
  <si>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</si>
  <si>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</si>
  <si>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</si>
  <si>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</si>
  <si>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</si>
  <si>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</si>
  <si>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</si>
  <si>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</si>
  <si>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</si>
  <si>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</si>
  <si>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</si>
  <si>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</si>
  <si>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</si>
  <si>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</si>
  <si>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</si>
  <si>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</si>
  <si>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</si>
  <si>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</si>
  <si>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</si>
  <si>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</si>
  <si>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</si>
  <si>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</si>
  <si>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</si>
  <si>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</si>
  <si>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</si>
  <si>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</si>
  <si>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</si>
  <si>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</si>
  <si>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</si>
  <si>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</si>
  <si>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</si>
  <si>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</si>
  <si>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</si>
  <si>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</si>
  <si>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</si>
  <si>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</si>
  <si>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</si>
  <si>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</si>
  <si>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</si>
  <si>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</si>
  <si>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</si>
  <si>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</si>
  <si>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</si>
  <si>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</si>
  <si>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</si>
  <si>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</si>
  <si>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</si>
  <si>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</si>
  <si>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</si>
  <si>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</si>
  <si>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</si>
  <si>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</si>
  <si>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</si>
  <si>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</si>
  <si>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</si>
  <si>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</si>
  <si>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</si>
  <si>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</si>
  <si>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</si>
  <si>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</si>
  <si>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</si>
  <si>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</si>
  <si>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</si>
  <si>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</si>
  <si>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</si>
  <si>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</si>
  <si>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</si>
  <si>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</si>
  <si>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</si>
  <si>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</si>
  <si>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</si>
  <si>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</si>
  <si>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</si>
  <si>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</si>
  <si>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</si>
  <si>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</si>
  <si>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</si>
  <si>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</si>
  <si>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</si>
  <si>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</si>
  <si>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</si>
  <si>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</si>
  <si>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</si>
  <si>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</si>
  <si>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</si>
  <si>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</si>
  <si>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</si>
  <si>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</si>
  <si>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</si>
  <si>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</si>
  <si>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</si>
  <si>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</si>
  <si>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</si>
  <si>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</si>
  <si>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</si>
  <si>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</si>
  <si>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</si>
  <si>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</si>
  <si>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</si>
  <si>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</si>
  <si>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</si>
  <si>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</si>
  <si>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</si>
  <si>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</si>
  <si>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</si>
  <si>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</si>
  <si>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</si>
  <si>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</si>
  <si>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</si>
  <si>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</si>
  <si>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</si>
  <si>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</si>
  <si>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</si>
  <si>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</si>
  <si>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</si>
  <si>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</si>
  <si>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</si>
  <si>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</si>
  <si>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</si>
  <si>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</si>
  <si>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</si>
  <si>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</si>
  <si>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</si>
  <si>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</si>
  <si>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</si>
  <si>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</si>
  <si>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</si>
  <si>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</si>
  <si>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</si>
  <si>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</si>
  <si>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</si>
  <si>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</si>
  <si>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</si>
  <si>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</si>
  <si>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</si>
  <si>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</si>
  <si>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</si>
  <si>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</si>
  <si>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</si>
  <si>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</si>
  <si>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</si>
  <si>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</si>
  <si>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</si>
  <si>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</si>
  <si>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</si>
  <si>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</si>
  <si>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</si>
  <si>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</si>
  <si>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</si>
  <si>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</si>
  <si>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</si>
  <si>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</si>
  <si>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</si>
  <si>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</si>
  <si>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</si>
  <si>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</si>
  <si>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</si>
  <si>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</si>
  <si>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</si>
  <si>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</si>
  <si>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</si>
  <si>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</si>
  <si>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</si>
  <si>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</si>
  <si>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</si>
  <si>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</si>
  <si>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</si>
  <si>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</si>
  <si>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</si>
  <si>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</si>
  <si>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</si>
  <si>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</si>
  <si>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</si>
  <si>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</si>
  <si>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</si>
  <si>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</si>
  <si>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</si>
  <si>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</si>
  <si>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</si>
  <si>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</si>
  <si>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</si>
  <si>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</si>
  <si>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</si>
  <si>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</si>
  <si>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</si>
  <si>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</si>
  <si>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</si>
  <si>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</si>
  <si>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</si>
  <si>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</si>
  <si>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</si>
  <si>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</si>
  <si>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</si>
  <si>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</si>
  <si>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</si>
  <si>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</si>
  <si>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</si>
  <si>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</si>
  <si>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</si>
  <si>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</si>
  <si>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</si>
  <si>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</si>
  <si>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</si>
  <si>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</si>
  <si>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</si>
  <si>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</si>
  <si>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</si>
  <si>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</si>
  <si>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</si>
  <si>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</si>
  <si>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</si>
  <si>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</si>
  <si>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</si>
  <si>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</si>
  <si>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</si>
  <si>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</si>
  <si>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</si>
  <si>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</si>
  <si>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</si>
  <si>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</si>
  <si>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</si>
  <si>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</si>
  <si>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</si>
  <si>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</si>
  <si>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</si>
  <si>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</si>
  <si>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</si>
  <si>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</si>
  <si>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</si>
  <si>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</si>
  <si>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</si>
  <si>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</si>
  <si>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</si>
  <si>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</si>
  <si>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</si>
  <si>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</si>
  <si>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</si>
  <si>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</si>
  <si>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</si>
  <si>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</si>
  <si>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</si>
  <si>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</si>
  <si>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</si>
  <si>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</si>
  <si>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</si>
  <si>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</si>
  <si>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</si>
  <si>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</si>
  <si>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</si>
  <si>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</si>
  <si>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</si>
  <si>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</si>
  <si>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</si>
  <si>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</si>
  <si>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</si>
  <si>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</si>
  <si>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</si>
  <si>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</si>
  <si>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</si>
  <si>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</si>
  <si>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</si>
  <si>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</si>
  <si>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</si>
  <si>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</si>
  <si>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</si>
  <si>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</si>
  <si>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</si>
  <si>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</si>
  <si>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</si>
  <si>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</si>
  <si>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</si>
  <si>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</si>
  <si>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</si>
  <si>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</si>
  <si>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</si>
  <si>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</si>
  <si>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</si>
  <si>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</si>
  <si>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</si>
  <si>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</si>
  <si>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</si>
  <si>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</si>
  <si>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</si>
  <si>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</si>
  <si>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</si>
  <si>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</si>
  <si>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</si>
  <si>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</si>
  <si>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</si>
  <si>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</si>
  <si>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</si>
  <si>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</si>
  <si>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</si>
  <si>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</si>
  <si>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</si>
  <si>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</si>
  <si>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</si>
  <si>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</si>
  <si>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</si>
  <si>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</si>
  <si>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</si>
  <si>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</si>
  <si>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</si>
  <si>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</si>
  <si>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</si>
  <si>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</si>
  <si>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</si>
  <si>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</si>
  <si>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</si>
  <si>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</si>
  <si>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</si>
  <si>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</si>
  <si>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</si>
  <si>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</si>
  <si>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</si>
  <si>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</si>
  <si>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</si>
  <si>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</si>
  <si>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</si>
  <si>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</si>
  <si>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</si>
  <si>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</si>
  <si>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</si>
  <si>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</si>
  <si>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</si>
  <si>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</si>
  <si>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</si>
  <si>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</si>
  <si>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</si>
  <si>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</si>
  <si>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</si>
  <si>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</si>
  <si>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</si>
  <si>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</si>
  <si>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</si>
  <si>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</si>
  <si>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</si>
  <si>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</si>
  <si>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</si>
  <si>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</si>
  <si>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</si>
  <si>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</si>
  <si>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</si>
  <si>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</si>
  <si>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</si>
  <si>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</si>
  <si>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</si>
  <si>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</si>
  <si>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</si>
  <si>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</si>
  <si>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</si>
  <si>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</si>
  <si>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</si>
  <si>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</si>
  <si>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</si>
  <si>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</si>
  <si>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</si>
  <si>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</si>
  <si>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</si>
  <si>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</si>
  <si>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</si>
  <si>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</si>
  <si>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</si>
  <si>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</si>
  <si>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</si>
  <si>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</si>
  <si>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</si>
  <si>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</si>
  <si>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</si>
  <si>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</si>
  <si>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</si>
  <si>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</si>
  <si>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</si>
  <si>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</si>
  <si>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</si>
  <si>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</si>
  <si>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</si>
  <si>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</si>
  <si>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</si>
  <si>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</si>
  <si>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</si>
  <si>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</si>
  <si>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</si>
  <si>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</si>
  <si>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</si>
  <si>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</si>
  <si>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</si>
  <si>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</si>
  <si>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</si>
  <si>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</si>
  <si>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</si>
  <si>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</si>
  <si>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</si>
  <si>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</si>
  <si>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</si>
  <si>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</si>
  <si>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</si>
  <si>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</si>
  <si>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</si>
  <si>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</si>
  <si>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</si>
  <si>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</si>
  <si>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</si>
  <si>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</si>
  <si>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</si>
  <si>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</si>
  <si>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</si>
  <si>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</si>
  <si>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</si>
  <si>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</si>
  <si>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</si>
  <si>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</si>
  <si>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</si>
  <si>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</si>
  <si>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</si>
  <si>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</si>
  <si>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</si>
  <si>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</si>
  <si>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</si>
  <si>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</si>
  <si>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</si>
  <si>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</si>
  <si>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</si>
  <si>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</si>
  <si>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</si>
  <si>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</si>
  <si>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</si>
  <si>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</si>
  <si>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</si>
  <si>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</si>
  <si>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</si>
  <si>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</si>
  <si>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</si>
  <si>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</si>
  <si>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</si>
  <si>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</si>
  <si>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</si>
  <si>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</si>
  <si>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</si>
  <si>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</si>
  <si>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</si>
  <si>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</si>
  <si>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</si>
  <si>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</si>
  <si>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</si>
  <si>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</si>
  <si>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</si>
  <si>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</si>
  <si>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</si>
  <si>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</si>
  <si>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</si>
  <si>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</si>
  <si>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</si>
  <si>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</si>
  <si>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</si>
  <si>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</si>
  <si>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</si>
  <si>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</si>
  <si>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</si>
  <si>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</si>
  <si>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</si>
  <si>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</si>
  <si>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</si>
  <si>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</si>
  <si>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</si>
  <si>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</si>
  <si>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</si>
  <si>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</si>
  <si>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</si>
  <si>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</si>
  <si>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</si>
  <si>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</si>
  <si>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</si>
  <si>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</si>
  <si>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</si>
  <si>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</si>
  <si>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</si>
  <si>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</si>
  <si>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</si>
  <si>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</si>
  <si>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</si>
  <si>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</si>
  <si>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</si>
  <si>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</si>
  <si>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</si>
  <si>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</si>
  <si>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</si>
  <si>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</si>
  <si>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</si>
  <si>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</si>
  <si>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</si>
  <si>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</si>
  <si>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</si>
  <si>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</si>
  <si>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</si>
  <si>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</si>
  <si>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</si>
  <si>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</si>
  <si>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</si>
  <si>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</si>
  <si>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</si>
  <si>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</si>
  <si>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</si>
  <si>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</si>
  <si>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</si>
  <si>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</si>
  <si>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</si>
  <si>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</si>
  <si>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</si>
  <si>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</si>
  <si>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</si>
  <si>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</si>
  <si>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</si>
  <si>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</si>
  <si>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</si>
  <si>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</si>
  <si>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</si>
  <si>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</si>
  <si>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</si>
  <si>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</si>
  <si>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</si>
  <si>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</si>
  <si>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</si>
  <si>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</si>
  <si>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</si>
  <si>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</si>
  <si>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</si>
  <si>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</si>
  <si>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</si>
  <si>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</si>
  <si>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</si>
  <si>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</si>
  <si>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</si>
  <si>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</si>
  <si>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</si>
  <si>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</si>
  <si>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</si>
  <si>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</si>
  <si>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</si>
  <si>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</si>
  <si>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</si>
  <si>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</si>
  <si>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</si>
  <si>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</si>
  <si>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</si>
  <si>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</si>
  <si>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</si>
  <si>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</si>
  <si>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</si>
  <si>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</si>
  <si>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</si>
  <si>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</si>
  <si>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</si>
  <si>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</si>
  <si>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</si>
  <si>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</si>
  <si>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</si>
  <si>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</si>
  <si>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</si>
  <si>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</si>
  <si>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</si>
  <si>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</si>
  <si>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</si>
  <si>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</si>
  <si>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</si>
  <si>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</si>
  <si>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</si>
  <si>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</si>
  <si>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</si>
  <si>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</si>
  <si>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</si>
  <si>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</si>
  <si>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</si>
  <si>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</si>
  <si>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</si>
  <si>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</si>
  <si>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</si>
  <si>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</si>
  <si>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</si>
  <si>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</si>
  <si>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</si>
  <si>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</si>
  <si>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</si>
  <si>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</si>
  <si>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</si>
  <si>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</si>
  <si>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</si>
  <si>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</si>
  <si>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</si>
  <si>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</si>
  <si>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</si>
  <si>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</si>
  <si>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</si>
  <si>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</si>
  <si>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</si>
  <si>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</si>
  <si>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</si>
  <si>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</si>
  <si>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</si>
  <si>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</si>
  <si>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</si>
  <si>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</si>
  <si>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</si>
  <si>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</si>
  <si>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</si>
  <si>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</si>
  <si>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</si>
  <si>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</si>
  <si>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</si>
  <si>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</si>
  <si>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</si>
  <si>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</si>
  <si>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</si>
  <si>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</si>
  <si>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</si>
  <si>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</si>
  <si>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</si>
  <si>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</si>
  <si>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</si>
  <si>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</si>
  <si>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</si>
  <si>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</si>
  <si>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</si>
  <si>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</si>
  <si>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</si>
  <si>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</si>
  <si>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</si>
  <si>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</si>
  <si>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</si>
  <si>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</si>
  <si>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</si>
  <si>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</si>
  <si>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</si>
  <si>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</si>
  <si>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</si>
  <si>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</si>
  <si>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</si>
  <si>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</si>
  <si>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</si>
  <si>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</si>
  <si>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</si>
  <si>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</si>
  <si>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</si>
  <si>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</si>
  <si>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</si>
  <si>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</si>
  <si>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</si>
  <si>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</si>
  <si>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</si>
  <si>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</si>
  <si>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</si>
  <si>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</si>
  <si>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</si>
  <si>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</si>
  <si>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</si>
  <si>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</si>
  <si>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</si>
  <si>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</si>
  <si>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</si>
  <si>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</si>
  <si>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</si>
  <si>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</si>
  <si>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</si>
  <si>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</si>
  <si>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</si>
  <si>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</si>
  <si>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</si>
  <si>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</si>
  <si>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</si>
  <si>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</si>
  <si>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</si>
  <si>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</si>
  <si>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</si>
  <si>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</si>
  <si>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</si>
  <si>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</si>
  <si>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</si>
  <si>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</si>
  <si>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</si>
  <si>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</si>
  <si>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</si>
  <si>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</si>
  <si>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</si>
  <si>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</si>
  <si>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</si>
  <si>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</si>
  <si>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</si>
  <si>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</si>
  <si>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</si>
  <si>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</si>
  <si>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</si>
  <si>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</si>
  <si>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</si>
  <si>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</si>
  <si>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</si>
  <si>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</si>
  <si>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</si>
  <si>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</si>
  <si>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</si>
  <si>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</si>
  <si>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</si>
  <si>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</si>
  <si>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</si>
  <si>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</si>
  <si>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</si>
  <si>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</si>
  <si>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</si>
  <si>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</si>
  <si>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</si>
  <si>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</si>
  <si>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</si>
  <si>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</si>
  <si>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</si>
  <si>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</si>
  <si>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</si>
  <si>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</si>
  <si>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</si>
  <si>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</si>
  <si>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</si>
  <si>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</si>
  <si>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</si>
  <si>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</si>
  <si>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</si>
  <si>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</si>
  <si>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</si>
  <si>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</si>
  <si>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</si>
  <si>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</si>
  <si>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</si>
  <si>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</si>
  <si>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</si>
  <si>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</si>
  <si>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</si>
  <si>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</si>
  <si>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</si>
  <si>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</si>
  <si>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</si>
  <si>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</si>
  <si>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</si>
  <si>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</si>
  <si>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</si>
  <si>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</si>
  <si>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</si>
  <si>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</si>
  <si>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</si>
  <si>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</si>
  <si>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</si>
  <si>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</si>
  <si>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</si>
  <si>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</si>
  <si>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</si>
  <si>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</si>
  <si>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</si>
  <si>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</si>
  <si>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</si>
  <si>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</si>
  <si>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</si>
  <si>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</si>
  <si>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</si>
  <si>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</si>
  <si>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</si>
  <si>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</si>
  <si>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</si>
  <si>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</si>
  <si>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</si>
  <si>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</si>
  <si>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</si>
  <si>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</si>
  <si>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</si>
  <si>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</si>
  <si>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</si>
  <si>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</si>
  <si>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</si>
  <si>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</si>
  <si>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</si>
  <si>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</si>
  <si>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</si>
  <si>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</si>
  <si>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</si>
  <si>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</si>
  <si>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</si>
  <si>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</si>
  <si>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</si>
  <si>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</si>
  <si>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</si>
  <si>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</si>
  <si>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</si>
  <si>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</si>
  <si>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</si>
  <si>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</si>
  <si>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</si>
  <si>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</si>
  <si>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</si>
  <si>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</si>
  <si>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</si>
  <si>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</si>
  <si>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</si>
  <si>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</si>
  <si>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</si>
  <si>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</si>
  <si>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</si>
  <si>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</si>
  <si>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</si>
  <si>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</si>
  <si>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</si>
  <si>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</si>
  <si>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</si>
  <si>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</si>
  <si>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</si>
  <si>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</si>
  <si>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</si>
  <si>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</si>
  <si>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</si>
  <si>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</si>
  <si>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</si>
  <si>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</si>
  <si>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</si>
  <si>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</si>
  <si>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</si>
  <si>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</si>
  <si>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</si>
  <si>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</si>
  <si>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</si>
  <si>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</si>
  <si>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</si>
  <si>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</si>
  <si>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</si>
  <si>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</si>
  <si>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</si>
  <si>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</si>
  <si>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</si>
  <si>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</si>
  <si>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</si>
  <si>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</si>
  <si>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</si>
  <si>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</si>
  <si>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</si>
  <si>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</si>
  <si>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</si>
  <si>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</si>
  <si>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</si>
  <si>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</si>
  <si>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</si>
  <si>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</si>
  <si>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</si>
  <si>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</si>
  <si>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</si>
  <si>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</si>
  <si>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</si>
  <si>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</si>
  <si>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</si>
  <si>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</si>
  <si>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</si>
  <si>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</si>
  <si>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</si>
  <si>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</si>
  <si>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</si>
  <si>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</si>
  <si>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</si>
  <si>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</si>
  <si>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</si>
  <si>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</si>
  <si>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</si>
  <si>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</si>
  <si>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</si>
  <si>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</si>
  <si>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</si>
  <si>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</si>
  <si>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</si>
  <si>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</si>
  <si>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</si>
  <si>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</si>
  <si>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</si>
  <si>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</si>
  <si>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</si>
  <si>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</si>
  <si>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</si>
  <si>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</si>
  <si>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</si>
  <si>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</si>
  <si>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</si>
  <si>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</si>
  <si>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</si>
  <si>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</si>
  <si>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</si>
  <si>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</si>
  <si>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</si>
  <si>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</si>
  <si>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</si>
  <si>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</si>
  <si>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</si>
  <si>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</si>
  <si>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</si>
  <si>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</si>
  <si>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</si>
  <si>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</si>
  <si>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</si>
  <si>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</si>
  <si>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</si>
  <si>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</si>
  <si>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</si>
  <si>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</si>
  <si>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</si>
  <si>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</si>
  <si>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</si>
  <si>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</si>
  <si>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</si>
  <si>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</si>
  <si>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</si>
  <si>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</si>
  <si>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</si>
  <si>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</si>
  <si>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</si>
  <si>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</si>
  <si>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</si>
  <si>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</si>
  <si>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</si>
  <si>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</si>
  <si>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</si>
  <si>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</si>
  <si>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</si>
  <si>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</si>
  <si>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</si>
  <si>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</si>
  <si>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</si>
  <si>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</si>
  <si>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</si>
  <si>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</si>
  <si>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</si>
  <si>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</si>
  <si>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</si>
  <si>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</si>
  <si>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</si>
  <si>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</si>
  <si>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</si>
  <si>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</si>
  <si>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</si>
  <si>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</si>
  <si>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</si>
  <si>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</si>
  <si>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</si>
  <si>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</si>
  <si>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</si>
  <si>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</si>
  <si>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</si>
  <si>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</si>
  <si>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</si>
  <si>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</si>
  <si>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</si>
  <si>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</si>
  <si>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</si>
  <si>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</si>
  <si>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</si>
  <si>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</si>
  <si>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</si>
  <si>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</si>
  <si>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</si>
  <si>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</si>
  <si>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</si>
  <si>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</si>
  <si>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</si>
  <si>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</si>
  <si>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</si>
  <si>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</si>
  <si>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</si>
  <si>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</si>
  <si>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</si>
  <si>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</si>
  <si>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</si>
  <si>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</si>
  <si>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</si>
  <si>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</si>
  <si>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</si>
  <si>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</si>
  <si>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</si>
  <si>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</si>
  <si>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</si>
  <si>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</si>
  <si>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</si>
  <si>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</si>
  <si>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</si>
  <si>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</si>
  <si>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</si>
  <si>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</si>
  <si>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</si>
  <si>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</si>
  <si>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</si>
  <si>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</si>
  <si>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</si>
  <si>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</si>
  <si>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</si>
  <si>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</si>
  <si>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</si>
  <si>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</si>
  <si>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</si>
  <si>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</si>
  <si>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</si>
  <si>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</si>
  <si>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</si>
  <si>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</si>
  <si>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</si>
  <si>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</si>
  <si>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</si>
  <si>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</si>
  <si>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</si>
  <si>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</si>
  <si>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</si>
  <si>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</si>
  <si>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</si>
  <si>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</si>
  <si>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</si>
  <si>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</si>
  <si>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</si>
  <si>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</si>
  <si>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</si>
  <si>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</si>
  <si>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</si>
  <si>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</si>
  <si>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</si>
  <si>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</si>
  <si>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</si>
  <si>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</si>
  <si>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</si>
  <si>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</si>
  <si>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</si>
  <si>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</si>
  <si>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</si>
  <si>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</si>
  <si>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</si>
  <si>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</si>
  <si>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</si>
  <si>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</si>
  <si>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</si>
  <si>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</si>
  <si>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</si>
  <si>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</si>
  <si>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</si>
  <si>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</si>
  <si>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</si>
  <si>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</si>
  <si>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</si>
  <si>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</si>
  <si>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</si>
  <si>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</si>
  <si>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</si>
  <si>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</si>
  <si>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</si>
  <si>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</si>
  <si>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</si>
  <si>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</si>
  <si>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</si>
  <si>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</si>
  <si>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</si>
  <si>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</si>
  <si>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</si>
  <si>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</si>
  <si>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</si>
  <si>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</si>
  <si>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</si>
  <si>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</si>
  <si>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</si>
  <si>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</si>
  <si>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</si>
  <si>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</si>
  <si>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</si>
  <si>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</si>
  <si>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</si>
  <si>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</si>
  <si>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</si>
  <si>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</si>
  <si>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</si>
  <si>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</si>
  <si>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</si>
  <si>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</si>
  <si>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</si>
  <si>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</si>
  <si>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</si>
  <si>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</si>
  <si>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</si>
  <si>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</si>
  <si>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</si>
  <si>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</si>
  <si>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</si>
  <si>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</si>
  <si>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</si>
  <si>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</si>
  <si>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</si>
  <si>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</si>
  <si>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</si>
  <si>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</si>
  <si>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</si>
  <si>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</si>
  <si>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</si>
  <si>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</si>
  <si>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</si>
  <si>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</si>
  <si>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</si>
  <si>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</si>
  <si>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</si>
  <si>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</si>
  <si>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</si>
  <si>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</si>
  <si>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</si>
  <si>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</si>
  <si>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</si>
  <si>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</si>
  <si>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</si>
  <si>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</si>
  <si>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</si>
  <si>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</si>
  <si>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</si>
  <si>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</si>
  <si>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</si>
  <si>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</si>
  <si>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</si>
  <si>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</si>
  <si>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</si>
  <si>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</si>
  <si>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</si>
  <si>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</si>
  <si>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</si>
  <si>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</si>
  <si>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</si>
  <si>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</si>
  <si>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</si>
  <si>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</si>
  <si>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</si>
  <si>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</si>
  <si>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</si>
  <si>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</si>
  <si>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</si>
  <si>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</si>
  <si>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</si>
  <si>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</si>
  <si>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</si>
  <si>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</si>
  <si>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</si>
  <si>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</si>
  <si>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</si>
  <si>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</si>
  <si>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</si>
  <si>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</si>
  <si>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</si>
  <si>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</si>
  <si>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</si>
  <si>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</si>
  <si>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</si>
  <si>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</si>
  <si>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</si>
  <si>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</si>
  <si>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</si>
  <si>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</si>
  <si>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</si>
  <si>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</si>
  <si>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</si>
  <si>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</si>
  <si>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</si>
  <si>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</si>
  <si>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</si>
  <si>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</si>
  <si>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</si>
  <si>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</si>
  <si>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</si>
  <si>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</si>
  <si>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</si>
  <si>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</si>
  <si>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</si>
  <si>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</si>
  <si>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</si>
  <si>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</si>
  <si>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</si>
  <si>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</si>
  <si>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</si>
  <si>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</si>
  <si>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</si>
  <si>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</si>
  <si>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</si>
  <si>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</si>
  <si>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</si>
  <si>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</si>
  <si>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</si>
  <si>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</si>
  <si>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</si>
  <si>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</si>
  <si>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</si>
  <si>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</si>
  <si>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</si>
  <si>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</si>
  <si>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</si>
  <si>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</si>
  <si>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</si>
  <si>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</si>
  <si>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</si>
  <si>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</si>
  <si>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</si>
  <si>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</si>
  <si>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</si>
  <si>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</si>
  <si>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</si>
  <si>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</si>
  <si>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</si>
  <si>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</si>
  <si>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</si>
  <si>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</si>
  <si>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</si>
  <si>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</si>
  <si>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</si>
  <si>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</si>
  <si>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</si>
  <si>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</si>
  <si>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</si>
  <si>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</si>
  <si>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</si>
  <si>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</si>
  <si>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</si>
  <si>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</si>
  <si>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</si>
  <si>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</si>
  <si>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</si>
  <si>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</si>
  <si>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</si>
  <si>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</si>
  <si>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</si>
  <si>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</si>
  <si>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</si>
  <si>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</si>
  <si>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</si>
  <si>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</si>
  <si>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</si>
  <si>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</si>
  <si>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</si>
  <si>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</si>
  <si>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</si>
  <si>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</si>
  <si>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</si>
  <si>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</si>
  <si>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</si>
  <si>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</si>
  <si>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</si>
  <si>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</si>
  <si>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</si>
  <si>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</si>
  <si>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</si>
  <si>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</si>
  <si>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</si>
  <si>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</si>
  <si>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</si>
  <si>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</si>
  <si>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</si>
  <si>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</si>
  <si>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</si>
  <si>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</si>
  <si>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</si>
  <si>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</si>
  <si>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</si>
  <si>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</si>
  <si>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</si>
  <si>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</si>
  <si>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</si>
  <si>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</si>
  <si>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</si>
  <si>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</si>
  <si>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</si>
  <si>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</si>
  <si>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</si>
  <si>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</si>
  <si>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</si>
  <si>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</si>
  <si>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</si>
  <si>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</si>
  <si>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</si>
  <si>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</si>
  <si>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</si>
  <si>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</si>
  <si>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</si>
  <si>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</si>
  <si>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</si>
  <si>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</si>
  <si>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</si>
  <si>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</si>
  <si>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</si>
  <si>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</si>
  <si>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</si>
  <si>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</si>
  <si>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</si>
  <si>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</si>
  <si>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</si>
  <si>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</si>
  <si>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</si>
  <si>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</si>
  <si>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</si>
  <si>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</si>
  <si>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</si>
  <si>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</si>
  <si>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</si>
  <si>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</si>
  <si>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</si>
  <si>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</si>
  <si>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</si>
  <si>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</si>
  <si>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</si>
  <si>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</si>
  <si>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</si>
  <si>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</si>
  <si>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</si>
  <si>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</si>
  <si>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</si>
  <si>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</si>
  <si>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</si>
  <si>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</si>
  <si>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</si>
  <si>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</si>
  <si>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</si>
  <si>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</si>
  <si>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</si>
  <si>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</si>
  <si>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</si>
  <si>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</si>
  <si>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</si>
  <si>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</si>
  <si>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</si>
  <si>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</si>
  <si>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</si>
  <si>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</si>
  <si>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</si>
  <si>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</si>
  <si>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</si>
  <si>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</si>
  <si>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</si>
  <si>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</si>
  <si>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</si>
  <si>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</si>
  <si>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</si>
  <si>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</si>
  <si>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</si>
  <si>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</si>
  <si>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</si>
  <si>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</si>
  <si>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</si>
  <si>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</si>
  <si>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</si>
  <si>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</si>
  <si>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</si>
  <si>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</si>
  <si>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</si>
  <si>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</si>
  <si>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</si>
  <si>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</si>
  <si>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</si>
  <si>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</si>
  <si>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</si>
  <si>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</si>
  <si>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</si>
  <si>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</si>
  <si>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</si>
  <si>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</si>
  <si>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</si>
  <si>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</si>
  <si>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</si>
  <si>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</si>
  <si>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</si>
  <si>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</si>
  <si>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</si>
  <si>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</si>
  <si>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</si>
  <si>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</si>
  <si>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</si>
  <si>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</si>
  <si>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</si>
  <si>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</si>
  <si>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</si>
  <si>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</si>
  <si>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</si>
  <si>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</si>
  <si>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</si>
  <si>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</si>
  <si>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</si>
  <si>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</si>
  <si>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</si>
  <si>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</si>
  <si>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</si>
  <si>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</si>
  <si>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</si>
  <si>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</si>
  <si>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</si>
  <si>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</si>
  <si>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</si>
  <si>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</si>
  <si>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</si>
  <si>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</si>
  <si>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</si>
  <si>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</si>
  <si>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</si>
  <si>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</si>
  <si>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</si>
  <si>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</si>
  <si>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</si>
  <si>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</si>
  <si>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</si>
  <si>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</si>
  <si>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</si>
  <si>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</si>
  <si>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</si>
  <si>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</si>
  <si>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</si>
  <si>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</si>
  <si>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</si>
  <si>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</si>
  <si>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</si>
  <si>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</si>
  <si>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</si>
  <si>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</si>
  <si>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</si>
  <si>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</si>
  <si>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</si>
  <si>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</si>
  <si>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</si>
  <si>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</si>
  <si>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</si>
  <si>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</si>
  <si>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</si>
  <si>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</si>
  <si>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</si>
  <si>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</si>
  <si>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</si>
  <si>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</si>
  <si>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</si>
  <si>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</si>
  <si>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</si>
  <si>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</si>
  <si>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</si>
  <si>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</si>
  <si>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</si>
  <si>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</si>
  <si>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</si>
  <si>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</si>
  <si>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</si>
  <si>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</si>
  <si>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</si>
  <si>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</si>
  <si>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</si>
  <si>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</si>
  <si>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</si>
  <si>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</si>
  <si>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</si>
  <si>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</si>
  <si>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</si>
  <si>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</si>
  <si>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</si>
  <si>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</si>
  <si>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</si>
  <si>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</si>
  <si>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</si>
  <si>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</si>
  <si>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</si>
  <si>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</si>
  <si>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</si>
  <si>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</si>
  <si>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</si>
  <si>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</si>
  <si>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</si>
  <si>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</si>
  <si>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</si>
  <si>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</si>
  <si>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</si>
  <si>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</si>
  <si>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</si>
  <si>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</si>
  <si>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</si>
  <si>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</si>
  <si>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</si>
  <si>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</si>
  <si>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</si>
  <si>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</si>
  <si>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</si>
  <si>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</si>
  <si>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</si>
  <si>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</si>
  <si>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</si>
  <si>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</si>
  <si>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</si>
  <si>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</si>
  <si>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</si>
  <si>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</si>
  <si>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</si>
  <si>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</si>
  <si>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</si>
  <si>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</si>
  <si>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</si>
  <si>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</si>
  <si>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</si>
  <si>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</si>
  <si>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</si>
  <si>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</si>
  <si>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</si>
  <si>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</si>
  <si>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</si>
  <si>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</si>
  <si>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</si>
  <si>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</si>
  <si>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</si>
  <si>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</si>
  <si>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</si>
  <si>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</si>
  <si>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</si>
  <si>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</si>
  <si>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</si>
  <si>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</si>
  <si>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</si>
  <si>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</si>
  <si>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</si>
  <si>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</si>
  <si>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</si>
  <si>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</si>
  <si>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</si>
  <si>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</si>
  <si>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</si>
  <si>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</si>
  <si>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</si>
  <si>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</si>
  <si>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</si>
  <si>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</si>
  <si>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</si>
  <si>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</si>
  <si>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</si>
  <si>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</si>
  <si>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</si>
  <si>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</si>
  <si>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</si>
  <si>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</si>
  <si>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</si>
  <si>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</si>
  <si>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</si>
  <si>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</si>
  <si>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</si>
  <si>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</si>
  <si>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</si>
  <si>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</si>
  <si>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</si>
  <si>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</si>
  <si>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</si>
  <si>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</si>
  <si>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</si>
  <si>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</si>
  <si>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</si>
  <si>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</si>
  <si>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</si>
  <si>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</si>
  <si>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</si>
  <si>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</si>
  <si>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</si>
  <si>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</si>
  <si>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</si>
  <si>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</si>
  <si>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</si>
  <si>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</si>
  <si>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</si>
  <si>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</si>
  <si>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</si>
  <si>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</si>
  <si>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</si>
  <si>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</si>
  <si>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</si>
  <si>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</si>
  <si>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</si>
  <si>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</si>
  <si>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</si>
  <si>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</si>
  <si>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</si>
  <si>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</si>
  <si>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</si>
  <si>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</si>
  <si>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</si>
  <si>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</si>
  <si>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</si>
  <si>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</si>
  <si>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</si>
  <si>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</si>
  <si>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</si>
  <si>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</si>
  <si>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</si>
  <si>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</si>
  <si>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</si>
  <si>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</si>
  <si>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</si>
  <si>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</si>
  <si>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</si>
  <si>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</si>
  <si>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</si>
  <si>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</si>
  <si>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</si>
  <si>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</si>
  <si>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</si>
  <si>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</si>
  <si>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</si>
  <si>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</si>
  <si>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</si>
  <si>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</si>
  <si>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</si>
  <si>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</si>
  <si>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</si>
  <si>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</si>
  <si>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</si>
  <si>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</si>
  <si>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</si>
  <si>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</si>
  <si>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</si>
  <si>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</si>
  <si>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</si>
  <si>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</si>
  <si>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</si>
  <si>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</si>
  <si>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</si>
  <si>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</si>
  <si>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</si>
  <si>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</si>
  <si>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</si>
  <si>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</si>
  <si>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</si>
  <si>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</si>
  <si>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</si>
  <si>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</si>
  <si>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</si>
  <si>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</si>
  <si>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</si>
  <si>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</si>
  <si>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</si>
  <si>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</si>
  <si>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</si>
  <si>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</si>
  <si>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</si>
  <si>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</si>
  <si>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</si>
  <si>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</si>
  <si>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</si>
  <si>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</si>
  <si>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</si>
  <si>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</si>
  <si>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</si>
  <si>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</si>
  <si>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</si>
  <si>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</si>
  <si>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</si>
  <si>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</si>
  <si>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</si>
  <si>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</si>
  <si>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</si>
  <si>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</si>
  <si>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</si>
  <si>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</si>
  <si>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</si>
  <si>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</si>
  <si>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</si>
  <si>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</si>
  <si>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</si>
  <si>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</si>
  <si>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</si>
  <si>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</si>
  <si>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</si>
  <si>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</si>
  <si>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</si>
  <si>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</si>
  <si>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</si>
  <si>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</si>
  <si>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</si>
  <si>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</si>
  <si>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</si>
  <si>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</si>
  <si>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</si>
  <si>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</si>
  <si>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</si>
  <si>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</si>
  <si>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</si>
  <si>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</si>
  <si>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</si>
  <si>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</si>
  <si>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</si>
  <si>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</si>
  <si>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</si>
  <si>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</si>
  <si>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</si>
  <si>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</si>
  <si>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</si>
  <si>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</si>
  <si>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</si>
  <si>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</si>
  <si>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</si>
  <si>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</si>
  <si>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</si>
  <si>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</si>
  <si>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</si>
  <si>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</si>
  <si>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</si>
  <si>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</si>
  <si>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</si>
  <si>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</si>
  <si>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</si>
  <si>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</si>
  <si>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</si>
  <si>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</si>
  <si>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</si>
  <si>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</si>
  <si>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</si>
  <si>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</si>
  <si>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</si>
  <si>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</si>
  <si>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</si>
  <si>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</si>
  <si>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</si>
  <si>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</si>
  <si>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</si>
  <si>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</si>
  <si>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</si>
  <si>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</si>
  <si>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</si>
  <si>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</si>
  <si>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</si>
  <si>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</si>
  <si>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</si>
  <si>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</si>
  <si>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</si>
  <si>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</si>
  <si>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</si>
  <si>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</si>
  <si>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</si>
  <si>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</si>
  <si>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</si>
  <si>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</si>
  <si>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</si>
  <si>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</si>
  <si>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</si>
  <si>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</si>
  <si>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</si>
  <si>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</si>
  <si>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</si>
  <si>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</si>
  <si>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</si>
  <si>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</si>
  <si>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</si>
  <si>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</si>
  <si>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</si>
  <si>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</si>
  <si>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</si>
  <si>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</si>
  <si>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</si>
  <si>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</si>
  <si>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</si>
  <si>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</si>
  <si>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</si>
  <si>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</si>
  <si>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</si>
  <si>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</si>
  <si>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</si>
  <si>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</si>
  <si>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</si>
  <si>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</si>
  <si>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</si>
  <si>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</si>
  <si>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</si>
  <si>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</si>
  <si>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</si>
  <si>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</si>
  <si>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</si>
  <si>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</si>
  <si>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</si>
  <si>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</si>
  <si>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</si>
  <si>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</si>
  <si>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</si>
  <si>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</si>
  <si>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</si>
  <si>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</si>
  <si>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</si>
  <si>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</si>
  <si>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</si>
  <si>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</si>
  <si>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</si>
  <si>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</si>
  <si>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</si>
  <si>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</si>
  <si>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</si>
  <si>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</si>
  <si>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</si>
  <si>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</si>
  <si>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</si>
  <si>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</si>
  <si>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</si>
  <si>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</si>
  <si>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</si>
  <si>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</si>
  <si>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</si>
  <si>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</si>
  <si>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</si>
  <si>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</si>
  <si>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</si>
  <si>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</si>
  <si>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</si>
  <si>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</si>
  <si>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</si>
  <si>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</si>
  <si>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</si>
  <si>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</si>
  <si>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</si>
  <si>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</si>
  <si>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</si>
  <si>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</si>
  <si>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</si>
  <si>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</si>
  <si>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</si>
  <si>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</si>
  <si>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</si>
  <si>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</si>
  <si>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</si>
  <si>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</si>
  <si>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</si>
  <si>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</si>
  <si>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</si>
  <si>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</si>
  <si>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</si>
  <si>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</si>
  <si>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</si>
  <si>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</si>
  <si>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</si>
  <si>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</si>
  <si>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</si>
  <si>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</si>
  <si>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</si>
  <si>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</si>
  <si>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</si>
  <si>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</si>
  <si>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</si>
  <si>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</si>
  <si>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</si>
  <si>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</si>
  <si>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</si>
  <si>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</si>
  <si>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</si>
  <si>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</si>
  <si>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</si>
  <si>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</si>
  <si>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</si>
  <si>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</si>
  <si>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</si>
  <si>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</si>
  <si>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</si>
  <si>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</si>
  <si>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</si>
  <si>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</si>
  <si>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</si>
  <si>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</si>
  <si>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</si>
  <si>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</si>
  <si>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</si>
  <si>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</si>
  <si>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</si>
  <si>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</si>
  <si>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</si>
  <si>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</si>
  <si>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</si>
  <si>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</si>
  <si>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</si>
  <si>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</si>
  <si>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</si>
  <si>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</si>
  <si>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</si>
  <si>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</si>
  <si>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</si>
  <si>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</si>
  <si>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</si>
  <si>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</si>
  <si>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</si>
  <si>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</si>
  <si>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</si>
  <si>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</si>
  <si>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</si>
  <si>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</si>
  <si>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</si>
  <si>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</si>
  <si>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</si>
  <si>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</si>
  <si>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</si>
  <si>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</si>
  <si>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</si>
  <si>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</si>
  <si>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</si>
  <si>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</si>
  <si>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</si>
  <si>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</si>
  <si>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</si>
  <si>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</si>
  <si>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</si>
  <si>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</si>
  <si>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</si>
  <si>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</si>
  <si>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</si>
  <si>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</si>
  <si>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</si>
  <si>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</si>
  <si>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</si>
  <si>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</si>
  <si>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</si>
  <si>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</si>
  <si>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</si>
  <si>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</si>
  <si>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</si>
  <si>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</si>
  <si>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</si>
  <si>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</si>
  <si>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</si>
  <si>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</si>
  <si>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</si>
  <si>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</si>
  <si>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</si>
  <si>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</si>
  <si>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</si>
  <si>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</si>
  <si>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</si>
  <si>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</si>
  <si>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</si>
  <si>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</si>
  <si>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</si>
  <si>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</si>
  <si>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</si>
  <si>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</si>
  <si>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</si>
  <si>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</si>
  <si>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</si>
  <si>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</si>
  <si>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</si>
  <si>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</si>
  <si>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</si>
  <si>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</si>
  <si>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</si>
  <si>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</si>
  <si>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</si>
  <si>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</si>
  <si>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</si>
  <si>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</si>
  <si>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</si>
  <si>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</si>
  <si>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</si>
  <si>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</si>
  <si>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</si>
  <si>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</si>
  <si>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</si>
  <si>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</si>
  <si>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</si>
  <si>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</si>
  <si>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</si>
  <si>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</si>
  <si>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</si>
  <si>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</si>
  <si>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</si>
  <si>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</si>
  <si>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</si>
  <si>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</si>
  <si>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</si>
  <si>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</si>
  <si>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</si>
  <si>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</si>
  <si>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</si>
  <si>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</si>
  <si>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</si>
  <si>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</si>
  <si>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</si>
  <si>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</si>
  <si>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</si>
  <si>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</si>
  <si>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</si>
  <si>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</si>
  <si>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</si>
  <si>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</si>
  <si>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</si>
  <si>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</si>
  <si>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</si>
  <si>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</si>
  <si>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</si>
  <si>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</si>
  <si>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</si>
  <si>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</si>
  <si>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</si>
  <si>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</si>
  <si>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</si>
  <si>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</si>
  <si>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</si>
  <si>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</si>
  <si>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</si>
  <si>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</si>
  <si>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</si>
  <si>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</si>
  <si>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</si>
  <si>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</si>
  <si>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</si>
  <si>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</si>
  <si>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</si>
  <si>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</si>
  <si>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</si>
  <si>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</si>
  <si>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</si>
  <si>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</si>
  <si>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</si>
  <si>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</si>
  <si>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</si>
  <si>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</si>
  <si>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</si>
  <si>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</si>
  <si>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</si>
  <si>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</si>
  <si>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</si>
  <si>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</si>
  <si>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</si>
  <si>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</si>
  <si>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</si>
  <si>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</si>
  <si>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</si>
  <si>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</si>
  <si>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</si>
  <si>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</si>
  <si>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</si>
  <si>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</si>
  <si>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</si>
  <si>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</si>
  <si>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</si>
  <si>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</si>
  <si>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</si>
  <si>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</si>
  <si>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</si>
  <si>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</si>
  <si>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</si>
  <si>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</si>
  <si>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</si>
  <si>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</si>
  <si>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</si>
  <si>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</si>
  <si>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</si>
  <si>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</si>
  <si>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</si>
  <si>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</si>
  <si>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</si>
  <si>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</si>
  <si>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</si>
  <si>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</si>
  <si>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</si>
  <si>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</si>
  <si>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</si>
  <si>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</si>
  <si>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</si>
  <si>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</si>
  <si>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</si>
  <si>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</si>
  <si>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</si>
  <si>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</si>
  <si>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</si>
  <si>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</si>
  <si>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</si>
  <si>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</si>
  <si>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</si>
  <si>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</si>
  <si>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</si>
  <si>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</si>
  <si>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</si>
  <si>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</si>
  <si>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</si>
  <si>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</si>
  <si>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</si>
  <si>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</si>
  <si>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</si>
  <si>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</si>
  <si>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</si>
  <si>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</si>
  <si>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</si>
  <si>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</si>
  <si>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</si>
  <si>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</si>
  <si>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</si>
  <si>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</si>
  <si>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</si>
  <si>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</si>
  <si>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</si>
  <si>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</si>
  <si>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</si>
  <si>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</si>
  <si>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</si>
  <si>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</si>
  <si>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</si>
  <si>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</si>
  <si>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</si>
  <si>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</si>
  <si>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</si>
  <si>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</si>
  <si>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</si>
  <si>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</si>
  <si>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</si>
  <si>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</si>
  <si>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</si>
  <si>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</si>
  <si>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</si>
  <si>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</si>
  <si>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</si>
  <si>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</si>
  <si>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</si>
  <si>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</si>
  <si>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</si>
  <si>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</si>
  <si>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</si>
  <si>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</si>
  <si>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</si>
  <si>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</si>
  <si>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</si>
  <si>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</si>
  <si>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</si>
  <si>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</si>
  <si>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</si>
  <si>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</si>
  <si>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</si>
  <si>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</si>
  <si>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</si>
  <si>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</si>
  <si>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</si>
  <si>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</si>
  <si>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</si>
  <si>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</si>
  <si>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</si>
  <si>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</si>
  <si>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</si>
  <si>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</si>
  <si>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</si>
  <si>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</si>
  <si>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</si>
  <si>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</si>
  <si>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</si>
  <si>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</si>
  <si>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</si>
  <si>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</si>
  <si>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</si>
  <si>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</si>
  <si>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</si>
  <si>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</si>
  <si>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</si>
  <si>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</si>
  <si>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</si>
  <si>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</si>
  <si>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</si>
  <si>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</si>
  <si>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</si>
  <si>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</si>
  <si>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</si>
  <si>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</si>
  <si>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</si>
  <si>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</si>
  <si>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</si>
  <si>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</si>
  <si>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</si>
  <si>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</si>
  <si>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</si>
  <si>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</si>
  <si>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</si>
  <si>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</si>
  <si>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</si>
  <si>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</si>
  <si>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</si>
  <si>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</si>
  <si>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</si>
  <si>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</si>
  <si>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</si>
  <si>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</si>
  <si>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</si>
  <si>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</si>
  <si>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</si>
  <si>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</si>
  <si>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</si>
  <si>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</si>
  <si>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</si>
  <si>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</si>
  <si>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</si>
  <si>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</si>
  <si>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</si>
  <si>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</si>
  <si>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</si>
  <si>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</si>
  <si>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</si>
  <si>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</si>
  <si>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</si>
  <si>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</si>
  <si>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</si>
  <si>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</si>
  <si>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</si>
  <si>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</si>
  <si>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</si>
  <si>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</si>
  <si>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</si>
  <si>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</si>
  <si>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</si>
  <si>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</si>
  <si>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</si>
  <si>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</si>
  <si>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</si>
  <si>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</si>
  <si>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</si>
  <si>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</si>
  <si>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</si>
  <si>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</si>
  <si>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</si>
  <si>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</si>
  <si>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</si>
  <si>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</si>
  <si>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</si>
  <si>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</si>
  <si>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</si>
  <si>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</si>
  <si>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</si>
  <si>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</si>
  <si>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</si>
  <si>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</si>
  <si>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</si>
  <si>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</si>
  <si>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</si>
  <si>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</si>
  <si>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</si>
  <si>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</si>
  <si>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</si>
  <si>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</si>
  <si>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</si>
  <si>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</si>
  <si>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</si>
  <si>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</si>
  <si>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</si>
  <si>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</si>
  <si>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</si>
  <si>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</si>
  <si>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</si>
  <si>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</si>
  <si>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</si>
  <si>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</si>
  <si>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</si>
  <si>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</si>
  <si>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</si>
  <si>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</si>
  <si>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</si>
  <si>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</si>
  <si>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</si>
  <si>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</si>
  <si>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</si>
  <si>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</si>
  <si>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</si>
  <si>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</si>
  <si>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</si>
  <si>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</si>
  <si>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</si>
  <si>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</si>
  <si>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</si>
  <si>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</si>
  <si>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</si>
  <si>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</si>
  <si>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</si>
  <si>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</si>
  <si>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</si>
  <si>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</si>
  <si>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</si>
  <si>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</si>
  <si>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</si>
  <si>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</si>
  <si>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</si>
  <si>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</si>
  <si>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</si>
  <si>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</si>
  <si>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</si>
  <si>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</si>
  <si>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</si>
  <si>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</si>
  <si>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</si>
  <si>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</si>
  <si>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</si>
  <si>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</si>
  <si>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</si>
  <si>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</si>
  <si>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</si>
  <si>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</si>
  <si>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</si>
  <si>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</si>
  <si>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</si>
  <si>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</si>
  <si>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</si>
  <si>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</si>
  <si>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</si>
  <si>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</si>
  <si>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</si>
  <si>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</si>
  <si>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</si>
  <si>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</si>
  <si>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</si>
  <si>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</si>
  <si>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</si>
  <si>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</si>
  <si>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</si>
  <si>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</si>
  <si>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</si>
  <si>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</si>
  <si>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</si>
  <si>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</si>
  <si>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</si>
  <si>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</si>
  <si>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</si>
  <si>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</si>
  <si>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</si>
  <si>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</si>
  <si>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</si>
  <si>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</si>
  <si>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</si>
  <si>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</si>
  <si>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</si>
  <si>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</si>
  <si>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</si>
  <si>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</si>
  <si>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</si>
  <si>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</si>
  <si>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</si>
  <si>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</si>
  <si>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</si>
  <si>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</si>
  <si>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</si>
  <si>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</si>
  <si>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</si>
  <si>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</si>
  <si>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</si>
  <si>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</si>
  <si>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</si>
  <si>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</si>
  <si>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</si>
  <si>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</si>
  <si>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</si>
  <si>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</si>
  <si>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</si>
  <si>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</si>
  <si>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</si>
  <si>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</si>
  <si>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</si>
  <si>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</si>
  <si>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</si>
  <si>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</si>
  <si>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</si>
  <si>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</si>
  <si>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</si>
  <si>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</si>
  <si>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</si>
  <si>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</si>
  <si>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</si>
  <si>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</si>
  <si>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</si>
  <si>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</si>
  <si>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</si>
  <si>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</si>
  <si>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</si>
  <si>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</si>
  <si>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</si>
  <si>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</si>
  <si>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</si>
  <si>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</si>
  <si>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</si>
  <si>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</si>
  <si>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</si>
  <si>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</si>
  <si>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</si>
  <si>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</si>
  <si>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</si>
  <si>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</si>
  <si>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</si>
  <si>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</si>
  <si>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</si>
  <si>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</si>
  <si>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</si>
  <si>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</si>
  <si>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</si>
  <si>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</si>
  <si>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</si>
  <si>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</si>
  <si>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</si>
  <si>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</si>
  <si>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</si>
  <si>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</si>
  <si>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</si>
  <si>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</si>
  <si>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</si>
  <si>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</si>
  <si>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</si>
  <si>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</si>
  <si>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</si>
  <si>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</si>
  <si>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</si>
  <si>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</si>
  <si>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</si>
  <si>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</si>
  <si>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</si>
  <si>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</si>
  <si>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</si>
  <si>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</si>
  <si>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</si>
  <si>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</si>
  <si>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</si>
  <si>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</si>
  <si>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</si>
  <si>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</si>
  <si>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</si>
  <si>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</si>
  <si>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</si>
  <si>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</si>
  <si>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</si>
  <si>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</si>
  <si>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</si>
  <si>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</si>
  <si>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</si>
  <si>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</si>
  <si>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</si>
  <si>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</si>
  <si>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</si>
  <si>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</si>
  <si>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</si>
  <si>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</si>
  <si>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</si>
  <si>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</si>
  <si>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</si>
  <si>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</si>
  <si>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</si>
  <si>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</si>
  <si>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</si>
  <si>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</si>
  <si>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</si>
  <si>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</si>
  <si>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</si>
  <si>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</si>
  <si>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</si>
  <si>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</si>
  <si>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</si>
  <si>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</si>
  <si>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</si>
  <si>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</si>
  <si>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</si>
  <si>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</si>
  <si>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</si>
  <si>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</si>
  <si>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</si>
  <si>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</si>
  <si>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</si>
  <si>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</si>
  <si>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</si>
  <si>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</si>
  <si>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</si>
  <si>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</si>
  <si>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</si>
  <si>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</si>
  <si>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</si>
  <si>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</si>
  <si>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</si>
  <si>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</si>
  <si>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</si>
  <si>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</si>
  <si>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</si>
  <si>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</si>
  <si>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</si>
  <si>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</si>
  <si>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</si>
  <si>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</si>
  <si>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</si>
  <si>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</si>
  <si>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</si>
  <si>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</si>
  <si>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</si>
  <si>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</si>
  <si>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</si>
  <si>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</si>
  <si>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</si>
  <si>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</si>
  <si>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</si>
  <si>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</si>
  <si>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</si>
  <si>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</si>
  <si>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</si>
  <si>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</si>
  <si>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</si>
  <si>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</si>
  <si>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</si>
  <si>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</si>
  <si>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</si>
  <si>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</si>
  <si>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</si>
  <si>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</si>
  <si>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</si>
  <si>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</si>
  <si>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</si>
  <si>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</si>
  <si>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</si>
  <si>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</si>
  <si>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</si>
  <si>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</si>
  <si>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</si>
  <si>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</si>
  <si>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</si>
  <si>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</si>
  <si>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</si>
  <si>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</si>
  <si>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</si>
  <si>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</si>
  <si>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</si>
  <si>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</si>
  <si>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</si>
  <si>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</si>
  <si>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</si>
  <si>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</si>
  <si>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</si>
  <si>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</si>
  <si>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</si>
  <si>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</si>
  <si>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</si>
  <si>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</si>
  <si>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</si>
  <si>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</si>
  <si>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</si>
  <si>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</si>
  <si>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</si>
  <si>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</si>
  <si>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</si>
  <si>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</si>
  <si>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</si>
  <si>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</si>
  <si>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</si>
  <si>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</si>
  <si>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</si>
  <si>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</si>
  <si>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</si>
  <si>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</si>
  <si>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</si>
  <si>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</si>
  <si>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</si>
  <si>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</si>
  <si>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</si>
  <si>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</si>
  <si>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</si>
  <si>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</si>
  <si>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</si>
  <si>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</si>
  <si>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</si>
  <si>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</si>
  <si>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</si>
  <si>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</si>
  <si>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</si>
  <si>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</si>
  <si>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</si>
  <si>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</si>
  <si>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</si>
  <si>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</si>
  <si>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</si>
  <si>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</si>
  <si>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</si>
  <si>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</si>
  <si>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</si>
  <si>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</si>
  <si>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</si>
  <si>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</si>
  <si>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</si>
  <si>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</si>
  <si>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</si>
  <si>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</si>
  <si>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</si>
  <si>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</si>
  <si>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</si>
  <si>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</si>
  <si>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</si>
  <si>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</si>
  <si>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</si>
  <si>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</si>
  <si>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</si>
  <si>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</si>
  <si>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</si>
  <si>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</si>
  <si>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</si>
  <si>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</si>
  <si>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</si>
  <si>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</si>
  <si>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</si>
  <si>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</si>
  <si>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</si>
  <si>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</si>
  <si>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</si>
  <si>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</si>
  <si>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</si>
  <si>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</si>
  <si>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</si>
  <si>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</si>
  <si>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</si>
  <si>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</si>
  <si>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</si>
  <si>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</si>
  <si>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</si>
  <si>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</si>
  <si>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</si>
  <si>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</si>
  <si>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</si>
  <si>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</si>
  <si>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</si>
  <si>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</si>
  <si>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</si>
  <si>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</si>
  <si>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</si>
  <si>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</si>
  <si>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</si>
  <si>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</si>
  <si>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</si>
  <si>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</si>
  <si>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</si>
  <si>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</si>
  <si>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</si>
  <si>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</si>
  <si>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</si>
  <si>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</si>
  <si>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</si>
  <si>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</si>
  <si>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</si>
  <si>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</si>
  <si>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</si>
  <si>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</si>
  <si>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</si>
  <si>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</si>
  <si>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</si>
  <si>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</si>
  <si>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</si>
  <si>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</si>
  <si>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</si>
  <si>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</si>
  <si>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</si>
  <si>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</si>
  <si>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</si>
  <si>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</si>
  <si>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</si>
  <si>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</si>
  <si>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</si>
  <si>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</si>
  <si>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</si>
  <si>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</si>
  <si>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</si>
  <si>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</si>
  <si>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</si>
  <si>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</si>
  <si>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</si>
  <si>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</si>
  <si>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</si>
  <si>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</si>
  <si>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</si>
  <si>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</si>
  <si>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</si>
  <si>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</si>
  <si>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</si>
  <si>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</si>
  <si>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</si>
  <si>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</si>
  <si>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</si>
  <si>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</si>
  <si>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</si>
  <si>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</si>
  <si>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</si>
  <si>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</si>
  <si>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</si>
  <si>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</si>
  <si>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</si>
  <si>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</si>
  <si>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</si>
  <si>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</si>
  <si>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</si>
  <si>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</si>
  <si>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</si>
  <si>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</si>
  <si>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</si>
  <si>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</si>
  <si>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</si>
  <si>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</si>
  <si>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</si>
  <si>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</si>
  <si>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</si>
  <si>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</si>
  <si>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</si>
  <si>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</si>
  <si>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</si>
  <si>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</si>
  <si>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</si>
  <si>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</si>
  <si>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</si>
  <si>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</si>
  <si>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</si>
  <si>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</si>
  <si>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</si>
  <si>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</si>
  <si>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</si>
  <si>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</si>
  <si>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</si>
  <si>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</si>
  <si>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</si>
  <si>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</si>
  <si>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</si>
  <si>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</si>
  <si>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</si>
  <si>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</si>
  <si>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</si>
  <si>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</si>
  <si>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</si>
  <si>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</si>
  <si>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</si>
  <si>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</si>
  <si>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</si>
  <si>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</si>
  <si>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</si>
  <si>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</si>
  <si>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</si>
  <si>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</si>
  <si>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</si>
  <si>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</si>
  <si>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</si>
  <si>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</si>
  <si>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</si>
  <si>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</si>
  <si>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</si>
  <si>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</si>
  <si>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</si>
  <si>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</si>
  <si>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</si>
  <si>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</si>
  <si>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</si>
  <si>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</si>
  <si>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</si>
  <si>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</si>
  <si>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</si>
  <si>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</si>
  <si>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</si>
  <si>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</si>
  <si>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</si>
  <si>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</si>
  <si>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</si>
  <si>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</si>
  <si>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</si>
  <si>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</si>
  <si>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</si>
  <si>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</si>
  <si>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</si>
  <si>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</si>
  <si>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</si>
  <si>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</si>
  <si>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</si>
  <si>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</si>
  <si>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</si>
  <si>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</si>
  <si>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</si>
  <si>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</si>
  <si>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</si>
  <si>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</si>
  <si>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</si>
  <si>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</si>
  <si>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</si>
  <si>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</si>
  <si>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</si>
  <si>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</si>
  <si>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</si>
  <si>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</si>
  <si>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</si>
  <si>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</si>
  <si>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</si>
  <si>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</si>
  <si>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</si>
  <si>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</si>
  <si>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</si>
  <si>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</si>
  <si>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</si>
  <si>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</si>
  <si>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</si>
  <si>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</si>
  <si>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</si>
  <si>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</si>
  <si>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</si>
  <si>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</si>
  <si>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</si>
  <si>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</si>
  <si>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</si>
  <si>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</si>
  <si>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</si>
  <si>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</si>
  <si>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</si>
  <si>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</si>
  <si>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</si>
  <si>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</si>
  <si>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</si>
  <si>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</si>
  <si>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</si>
  <si>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</si>
  <si>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</si>
  <si>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</si>
  <si>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</si>
  <si>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</si>
  <si>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</si>
  <si>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</si>
  <si>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</si>
  <si>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</si>
  <si>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</si>
  <si>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</si>
  <si>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</si>
  <si>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</si>
  <si>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</si>
  <si>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</si>
  <si>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</si>
  <si>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</si>
  <si>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</si>
  <si>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</si>
  <si>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</si>
  <si>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</si>
  <si>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</si>
  <si>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</si>
  <si>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</si>
  <si>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</si>
  <si>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</si>
  <si>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</si>
  <si>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</si>
  <si>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</si>
  <si>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</si>
  <si>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</si>
  <si>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</si>
  <si>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</si>
  <si>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</si>
  <si>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</si>
  <si>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</si>
  <si>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</si>
  <si>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</si>
  <si>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</si>
  <si>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</si>
  <si>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</si>
  <si>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</si>
  <si>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</si>
  <si>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</si>
  <si>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</si>
  <si>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</si>
  <si>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</si>
  <si>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</si>
  <si>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</si>
  <si>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</si>
  <si>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</si>
  <si>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</si>
  <si>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</si>
  <si>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</si>
  <si>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</si>
  <si>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</si>
  <si>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</si>
  <si>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</si>
  <si>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</si>
  <si>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</si>
  <si>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</si>
  <si>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</si>
  <si>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</si>
  <si>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</si>
  <si>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</si>
  <si>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</si>
  <si>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</si>
  <si>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</si>
  <si>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</si>
  <si>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</si>
  <si>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</si>
  <si>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</si>
  <si>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</si>
  <si>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</si>
  <si>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</si>
  <si>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</si>
  <si>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</si>
  <si>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</si>
  <si>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</si>
  <si>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</si>
  <si>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</si>
  <si>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</si>
  <si>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</si>
  <si>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</si>
  <si>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</si>
  <si>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</si>
  <si>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</si>
  <si>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</si>
  <si>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</si>
  <si>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</si>
  <si>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</si>
  <si>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</si>
  <si>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</si>
  <si>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</si>
  <si>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</si>
  <si>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</si>
  <si>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</si>
  <si>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</si>
  <si>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</si>
  <si>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</si>
  <si>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</si>
  <si>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</si>
  <si>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</si>
  <si>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</si>
  <si>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</si>
  <si>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</si>
  <si>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</si>
  <si>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</si>
  <si>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</si>
  <si>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</si>
  <si>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</si>
  <si>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</si>
  <si>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</si>
  <si>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</si>
  <si>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</si>
  <si>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</si>
  <si>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</si>
  <si>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</si>
  <si>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</si>
  <si>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</si>
  <si>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</si>
  <si>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</si>
  <si>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</si>
  <si>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</si>
  <si>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</si>
  <si>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</si>
  <si>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</si>
  <si>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</si>
  <si>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</si>
  <si>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</si>
  <si>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</si>
  <si>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</si>
  <si>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</si>
  <si>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</si>
  <si>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</si>
  <si>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</si>
  <si>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</si>
  <si>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</si>
  <si>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</si>
  <si>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</si>
  <si>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</si>
  <si>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</si>
  <si>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</si>
  <si>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</si>
  <si>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</si>
  <si>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</si>
  <si>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</si>
  <si>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</si>
  <si>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</si>
  <si>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</si>
  <si>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</si>
  <si>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</si>
  <si>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</si>
  <si>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</si>
  <si>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</si>
  <si>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</si>
  <si>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</si>
  <si>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</si>
  <si>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</si>
  <si>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</si>
  <si>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</si>
  <si>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</si>
  <si>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</si>
  <si>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</si>
  <si>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</si>
  <si>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</si>
  <si>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</si>
  <si>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</si>
  <si>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</si>
  <si>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</si>
  <si>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</si>
  <si>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</si>
  <si>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</si>
  <si>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</si>
  <si>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</si>
  <si>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</si>
  <si>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</si>
  <si>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</si>
  <si>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</si>
  <si>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</si>
  <si>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</si>
  <si>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</si>
  <si>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</si>
  <si>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</si>
  <si>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</si>
  <si>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</si>
  <si>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</si>
  <si>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</si>
  <si>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</si>
  <si>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</si>
  <si>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</si>
  <si>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</si>
  <si>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</si>
  <si>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</si>
  <si>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</si>
  <si>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</si>
  <si>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</si>
  <si>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</si>
  <si>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</si>
  <si>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</si>
  <si>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</si>
  <si>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</si>
  <si>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</si>
  <si>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</si>
  <si>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</si>
  <si>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</si>
  <si>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</si>
  <si>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</si>
  <si>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</si>
  <si>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</si>
  <si>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</si>
  <si>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</si>
  <si>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</si>
  <si>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</si>
  <si>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</si>
  <si>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</si>
  <si>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</si>
  <si>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</si>
  <si>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</si>
  <si>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</si>
  <si>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</si>
  <si>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</si>
  <si>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</si>
  <si>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</si>
  <si>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</si>
  <si>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</si>
  <si>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</si>
  <si>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</si>
  <si>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</si>
  <si>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</si>
  <si>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</si>
  <si>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</si>
  <si>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</si>
  <si>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</si>
  <si>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</si>
  <si>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</si>
  <si>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</si>
  <si>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</si>
  <si>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</si>
  <si>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</si>
  <si>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</si>
  <si>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</si>
  <si>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</si>
  <si>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</si>
  <si>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</si>
  <si>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</si>
  <si>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</si>
  <si>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</si>
  <si>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</si>
  <si>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</si>
  <si>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</si>
  <si>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</si>
  <si>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</si>
  <si>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</si>
  <si>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</si>
  <si>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</si>
  <si>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</si>
  <si>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</si>
  <si>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</si>
  <si>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</si>
  <si>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</si>
  <si>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</si>
  <si>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</si>
  <si>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</si>
  <si>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</si>
  <si>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</si>
  <si>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</si>
  <si>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</si>
  <si>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</si>
  <si>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</si>
  <si>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</si>
  <si>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</si>
  <si>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</si>
  <si>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</si>
  <si>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</si>
  <si>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</si>
  <si>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</si>
  <si>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</si>
  <si>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</si>
  <si>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</si>
  <si>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</si>
  <si>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</si>
  <si>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</si>
  <si>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</si>
  <si>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</si>
  <si>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</si>
  <si>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</si>
  <si>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</si>
  <si>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</si>
  <si>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</si>
  <si>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</si>
  <si>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</si>
  <si>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</si>
  <si>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</si>
  <si>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</si>
  <si>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</si>
  <si>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</si>
  <si>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</si>
  <si>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</si>
  <si>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</si>
  <si>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</si>
  <si>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</si>
  <si>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</si>
  <si>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</si>
  <si>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</si>
  <si>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</si>
  <si>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</si>
  <si>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</si>
  <si>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</si>
  <si>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</si>
  <si>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</si>
  <si>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</si>
  <si>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</si>
  <si>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</si>
  <si>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</si>
  <si>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</si>
  <si>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</si>
  <si>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</si>
  <si>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</si>
  <si>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</si>
  <si>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</si>
  <si>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</si>
  <si>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</si>
  <si>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</si>
  <si>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</si>
  <si>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</si>
  <si>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</si>
  <si>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</si>
  <si>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</si>
  <si>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</si>
  <si>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</si>
  <si>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</si>
  <si>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</si>
  <si>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</si>
  <si>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</si>
  <si>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</si>
  <si>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</si>
  <si>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</si>
  <si>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</si>
  <si>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</si>
  <si>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</si>
  <si>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</si>
  <si>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</si>
  <si>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</si>
  <si>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</si>
  <si>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</si>
  <si>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</si>
  <si>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</si>
  <si>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</si>
  <si>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</si>
  <si>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</si>
  <si>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</si>
  <si>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</si>
  <si>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</si>
  <si>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</si>
  <si>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</si>
  <si>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</si>
  <si>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</si>
  <si>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</si>
  <si>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</si>
  <si>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</si>
  <si>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</si>
  <si>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</si>
  <si>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</si>
  <si>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</si>
  <si>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</si>
  <si>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</si>
  <si>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</si>
  <si>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</si>
  <si>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</si>
  <si>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</si>
  <si>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</si>
  <si>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</si>
  <si>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</si>
  <si>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</si>
  <si>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</si>
  <si>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</si>
  <si>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</si>
  <si>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</si>
  <si>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</si>
  <si>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</si>
  <si>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</si>
  <si>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</si>
  <si>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</si>
  <si>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</si>
  <si>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</si>
  <si>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</si>
  <si>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</si>
  <si>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</si>
  <si>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</si>
  <si>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</si>
  <si>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</si>
  <si>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</si>
  <si>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</si>
  <si>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</si>
  <si>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</si>
  <si>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</si>
  <si>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</si>
  <si>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</si>
  <si>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</si>
  <si>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</si>
  <si>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</si>
  <si>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</si>
  <si>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</si>
  <si>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</si>
  <si>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</si>
  <si>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</si>
  <si>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</si>
  <si>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</si>
  <si>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</si>
  <si>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</si>
  <si>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</si>
  <si>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</si>
  <si>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</si>
  <si>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</si>
  <si>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</si>
  <si>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</si>
  <si>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</si>
  <si>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</si>
  <si>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</si>
  <si>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</si>
  <si>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</si>
  <si>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</si>
  <si>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</si>
  <si>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</si>
  <si>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</si>
  <si>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</si>
  <si>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</si>
  <si>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</si>
  <si>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</si>
  <si>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</si>
  <si>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</si>
  <si>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</si>
  <si>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</si>
  <si>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</si>
  <si>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</si>
  <si>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</si>
  <si>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</si>
  <si>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</si>
  <si>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</si>
  <si>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</si>
  <si>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</si>
  <si>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</si>
  <si>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</si>
  <si>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</si>
  <si>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</si>
  <si>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</si>
  <si>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</si>
  <si>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</si>
  <si>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</si>
  <si>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</si>
  <si>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</si>
  <si>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</si>
  <si>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</si>
  <si>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</si>
  <si>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</si>
  <si>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</si>
  <si>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</si>
  <si>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</si>
  <si>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</si>
  <si>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</si>
  <si>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</si>
  <si>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</si>
  <si>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</si>
  <si>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</si>
  <si>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</si>
  <si>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</si>
  <si>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</si>
  <si>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</si>
  <si>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</si>
  <si>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</si>
  <si>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</si>
  <si>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</si>
  <si>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</si>
  <si>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</si>
  <si>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</si>
  <si>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</si>
  <si>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</si>
  <si>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</si>
  <si>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</si>
  <si>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</si>
  <si>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</si>
  <si>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</si>
  <si>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</si>
  <si>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</si>
  <si>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</si>
  <si>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</si>
  <si>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</si>
  <si>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</si>
  <si>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</si>
  <si>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</si>
  <si>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</si>
  <si>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</si>
  <si>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</si>
  <si>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</si>
  <si>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</si>
  <si>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</si>
  <si>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</si>
  <si>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</si>
  <si>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</si>
  <si>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</si>
  <si>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</si>
  <si>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</si>
  <si>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</si>
  <si>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</si>
  <si>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</si>
  <si>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</si>
  <si>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</si>
  <si>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</si>
  <si>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</si>
  <si>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</si>
  <si>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</si>
  <si>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</si>
  <si>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</si>
  <si>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</si>
  <si>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</si>
  <si>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</si>
  <si>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</si>
  <si>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</si>
  <si>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</si>
  <si>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</si>
  <si>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</si>
  <si>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</si>
  <si>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</si>
  <si>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</si>
  <si>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</si>
  <si>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</si>
  <si>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</si>
  <si>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</si>
  <si>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</si>
  <si>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</si>
  <si>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</si>
  <si>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</si>
  <si>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</si>
  <si>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</si>
  <si>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</si>
  <si>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</si>
  <si>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</si>
  <si>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</si>
  <si>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</si>
  <si>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</si>
  <si>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</si>
  <si>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</si>
  <si>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</si>
  <si>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</si>
  <si>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</si>
  <si>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</si>
  <si>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</si>
  <si>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</si>
  <si>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</si>
  <si>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</si>
  <si>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</si>
  <si>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</si>
  <si>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</si>
  <si>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</si>
  <si>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</si>
  <si>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</si>
  <si>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</si>
  <si>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</si>
  <si>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</si>
  <si>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</si>
  <si>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</si>
  <si>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</si>
  <si>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</si>
  <si>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</si>
  <si>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</si>
  <si>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</si>
  <si>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</si>
  <si>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</si>
  <si>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</si>
  <si>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</si>
  <si>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</si>
  <si>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</si>
  <si>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</si>
  <si>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</si>
  <si>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</si>
  <si>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</si>
  <si>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</si>
  <si>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</si>
  <si>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</si>
  <si>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</si>
  <si>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</si>
  <si>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</si>
  <si>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</si>
  <si>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</si>
  <si>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</si>
  <si>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</si>
  <si>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</si>
  <si>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</si>
  <si>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</si>
  <si>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</si>
  <si>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</si>
  <si>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</si>
  <si>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</si>
  <si>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</si>
  <si>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</si>
  <si>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</si>
  <si>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</si>
  <si>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</si>
  <si>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</si>
  <si>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</si>
  <si>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</si>
  <si>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</si>
  <si>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</si>
  <si>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</si>
  <si>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</si>
  <si>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</si>
  <si>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</si>
  <si>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</si>
  <si>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</si>
  <si>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</si>
  <si>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</si>
  <si>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</si>
  <si>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</si>
  <si>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</si>
  <si>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</si>
  <si>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</si>
  <si>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</si>
  <si>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</si>
  <si>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</si>
  <si>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</si>
  <si>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</si>
  <si>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</si>
  <si>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</si>
  <si>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</si>
  <si>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</si>
  <si>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</si>
  <si>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</si>
  <si>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</si>
  <si>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</si>
  <si>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</si>
  <si>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</si>
  <si>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</si>
  <si>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</si>
  <si>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</si>
  <si>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</si>
  <si>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</si>
  <si>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</si>
  <si>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</si>
  <si>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</si>
  <si>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</si>
  <si>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</si>
  <si>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</si>
  <si>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</si>
  <si>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</si>
  <si>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</si>
  <si>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</si>
  <si>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</si>
  <si>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</si>
  <si>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</si>
  <si>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</si>
  <si>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</si>
  <si>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</si>
  <si>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</si>
  <si>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</si>
  <si>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</si>
  <si>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</si>
  <si>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</si>
  <si>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</si>
  <si>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</si>
  <si>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</si>
  <si>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</si>
  <si>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</si>
  <si>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</si>
  <si>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</si>
  <si>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</si>
  <si>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</si>
  <si>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</si>
  <si>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</si>
  <si>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</si>
  <si>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</si>
  <si>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</si>
  <si>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</si>
  <si>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</si>
  <si>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</si>
  <si>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</si>
  <si>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</si>
  <si>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</si>
  <si>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</si>
  <si>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</si>
  <si>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</si>
  <si>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</si>
  <si>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</si>
  <si>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</si>
  <si>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</si>
  <si>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</si>
  <si>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</si>
  <si>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</si>
  <si>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</si>
  <si>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</si>
  <si>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</si>
  <si>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</si>
  <si>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</si>
  <si>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</si>
  <si>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</si>
  <si>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</si>
  <si>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</si>
  <si>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</si>
  <si>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</si>
  <si>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</si>
  <si>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</si>
  <si>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</si>
  <si>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</si>
  <si>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</si>
  <si>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</si>
  <si>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</si>
  <si>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</si>
  <si>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</si>
  <si>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</si>
  <si>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</si>
  <si>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</si>
  <si>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</si>
  <si>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</si>
  <si>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</si>
  <si>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</si>
  <si>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</si>
  <si>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</si>
  <si>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</si>
  <si>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</si>
  <si>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</si>
  <si>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</si>
  <si>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</si>
  <si>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</si>
  <si>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</si>
  <si>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</si>
  <si>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</si>
  <si>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</si>
  <si>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</si>
  <si>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</si>
  <si>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</si>
  <si>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</si>
  <si>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</si>
  <si>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</si>
  <si>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</si>
  <si>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</si>
  <si>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</si>
  <si>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</si>
  <si>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</si>
  <si>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</si>
  <si>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</si>
  <si>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</si>
  <si>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</si>
  <si>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</si>
  <si>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</si>
  <si>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</si>
  <si>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</si>
  <si>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</si>
  <si>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</si>
  <si>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</si>
  <si>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</si>
  <si>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</si>
  <si>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</si>
  <si>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</si>
  <si>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</si>
  <si>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</si>
  <si>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</si>
  <si>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</si>
  <si>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</si>
  <si>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</si>
  <si>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</si>
  <si>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</si>
  <si>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</si>
  <si>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</si>
  <si>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</si>
  <si>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</si>
  <si>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</si>
  <si>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</si>
  <si>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</si>
  <si>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</si>
  <si>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</si>
  <si>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</si>
  <si>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</si>
  <si>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</si>
  <si>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</si>
  <si>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</si>
  <si>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</si>
  <si>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</si>
  <si>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</si>
  <si>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</si>
  <si>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</si>
  <si>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</si>
  <si>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</si>
  <si>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</si>
  <si>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</si>
  <si>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</si>
  <si>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</si>
  <si>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</si>
  <si>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</si>
  <si>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</si>
  <si>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</si>
  <si>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</si>
  <si>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</si>
  <si>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</si>
  <si>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</si>
  <si>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</si>
  <si>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</si>
  <si>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</si>
  <si>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</si>
  <si>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</si>
  <si>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</si>
  <si>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</si>
  <si>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</si>
  <si>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</si>
  <si>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</si>
  <si>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</si>
  <si>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</si>
  <si>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</si>
  <si>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</si>
  <si>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</si>
  <si>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</si>
  <si>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</si>
  <si>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</si>
  <si>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</si>
  <si>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</si>
  <si>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</si>
  <si>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</si>
  <si>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</si>
  <si>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</si>
  <si>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</si>
  <si>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</si>
  <si>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</si>
  <si>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</si>
  <si>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</si>
  <si>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</si>
  <si>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</si>
  <si>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</si>
  <si>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</si>
  <si>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</si>
  <si>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</si>
  <si>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</si>
  <si>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</si>
  <si>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</si>
  <si>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</si>
  <si>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</si>
  <si>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</si>
  <si>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</si>
  <si>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</si>
  <si>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</si>
  <si>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</si>
  <si>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</si>
  <si>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</si>
  <si>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</si>
  <si>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</si>
  <si>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</si>
  <si>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</si>
  <si>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</si>
  <si>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</si>
  <si>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</si>
  <si>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</si>
  <si>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</si>
  <si>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</si>
  <si>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</si>
  <si>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</si>
  <si>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</si>
  <si>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</si>
  <si>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</si>
  <si>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</si>
  <si>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</si>
  <si>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</si>
  <si>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</si>
  <si>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</si>
  <si>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</si>
  <si>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</si>
  <si>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</si>
  <si>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</si>
  <si>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</si>
  <si>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</si>
  <si>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</si>
  <si>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</si>
  <si>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</si>
  <si>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</si>
  <si>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</si>
  <si>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</si>
  <si>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</si>
  <si>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</si>
  <si>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</si>
  <si>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</si>
  <si>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</si>
  <si>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</si>
  <si>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</si>
  <si>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</si>
  <si>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</si>
  <si>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</si>
  <si>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</si>
  <si>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</si>
  <si>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</si>
  <si>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</si>
  <si>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</si>
  <si>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</si>
  <si>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</si>
  <si>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</si>
  <si>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</si>
  <si>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</si>
  <si>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</si>
  <si>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</si>
  <si>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</si>
  <si>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</si>
  <si>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</si>
  <si>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</si>
  <si>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</si>
  <si>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</si>
  <si>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</si>
  <si>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</si>
  <si>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</si>
  <si>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</si>
  <si>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</si>
  <si>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</si>
  <si>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</si>
  <si>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</si>
  <si>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</si>
  <si>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</si>
  <si>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</si>
  <si>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</si>
  <si>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</si>
  <si>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</si>
  <si>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</si>
  <si>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</si>
  <si>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</si>
  <si>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</si>
  <si>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</si>
  <si>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</si>
  <si>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</si>
  <si>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</si>
  <si>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</si>
  <si>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</si>
  <si>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</si>
  <si>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</si>
  <si>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</si>
  <si>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</si>
  <si>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</si>
  <si>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</si>
  <si>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</si>
  <si>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</si>
  <si>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</si>
  <si>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</si>
  <si>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</si>
  <si>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</si>
  <si>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</si>
  <si>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</si>
  <si>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</si>
  <si>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</si>
  <si>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</si>
  <si>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</si>
  <si>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</si>
  <si>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</si>
  <si>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</si>
  <si>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</si>
  <si>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</si>
  <si>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</si>
  <si>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</si>
  <si>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</si>
  <si>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</si>
  <si>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</si>
  <si>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</si>
  <si>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</si>
  <si>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</si>
  <si>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</si>
  <si>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</si>
  <si>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</si>
  <si>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</si>
  <si>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</si>
  <si>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</si>
  <si>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</si>
  <si>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</si>
  <si>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</si>
  <si>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</si>
  <si>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</si>
  <si>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</si>
  <si>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</si>
  <si>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</si>
  <si>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</si>
  <si>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</si>
  <si>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</si>
  <si>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</si>
  <si>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</si>
  <si>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</si>
  <si>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</si>
  <si>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</si>
  <si>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</si>
  <si>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</si>
  <si>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</si>
  <si>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</si>
  <si>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</si>
  <si>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</si>
  <si>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</si>
  <si>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</si>
  <si>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</si>
  <si>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</si>
  <si>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</si>
  <si>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</si>
  <si>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</si>
  <si>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</si>
  <si>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</si>
  <si>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</si>
  <si>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</si>
  <si>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</si>
  <si>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</si>
  <si>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</si>
  <si>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</si>
  <si>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</si>
  <si>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</si>
  <si>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</si>
  <si>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</si>
  <si>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</si>
  <si>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</si>
  <si>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</si>
  <si>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</si>
  <si>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</si>
  <si>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</si>
  <si>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</si>
  <si>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</si>
  <si>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</si>
  <si>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</si>
  <si>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</si>
  <si>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</si>
  <si>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</si>
  <si>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</si>
  <si>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</si>
  <si>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</si>
  <si>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</si>
  <si>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</si>
  <si>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</si>
  <si>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</si>
  <si>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</si>
  <si>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</si>
  <si>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</si>
  <si>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</si>
  <si>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</si>
  <si>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</si>
  <si>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</si>
  <si>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</si>
  <si>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</si>
  <si>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</si>
  <si>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</si>
  <si>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</si>
  <si>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</si>
  <si>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</si>
  <si>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</si>
  <si>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</si>
  <si>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</si>
  <si>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</si>
  <si>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</si>
  <si>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</si>
  <si>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</si>
  <si>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</si>
  <si>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</si>
  <si>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</si>
  <si>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</si>
  <si>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</si>
  <si>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</si>
  <si>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</si>
  <si>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</si>
  <si>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</si>
  <si>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</si>
  <si>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</si>
  <si>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</si>
  <si>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</si>
  <si>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</si>
  <si>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</si>
  <si>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</si>
  <si>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</si>
  <si>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</si>
  <si>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</si>
  <si>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</si>
  <si>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</si>
  <si>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</si>
  <si>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</si>
  <si>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</si>
  <si>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</si>
  <si>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</si>
  <si>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</si>
  <si>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</si>
  <si>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</si>
  <si>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</si>
  <si>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</si>
  <si>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</si>
  <si>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</si>
  <si>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</si>
  <si>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</si>
  <si>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</si>
  <si>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</si>
  <si>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</si>
  <si>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</si>
  <si>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</si>
  <si>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</si>
  <si>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</si>
  <si>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</si>
  <si>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</si>
  <si>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</si>
  <si>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</si>
  <si>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</si>
  <si>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</si>
  <si>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</si>
  <si>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</si>
  <si>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</si>
  <si>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</si>
  <si>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</si>
  <si>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</si>
  <si>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</si>
  <si>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</si>
  <si>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</si>
  <si>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</si>
  <si>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</si>
  <si>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</si>
  <si>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</si>
  <si>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</si>
  <si>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</si>
  <si>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</si>
  <si>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</si>
  <si>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</si>
  <si>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</si>
  <si>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</si>
  <si>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</si>
  <si>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</si>
  <si>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</si>
  <si>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</si>
  <si>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</si>
  <si>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</si>
  <si>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</si>
  <si>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</si>
  <si>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</si>
  <si>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</si>
  <si>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</si>
  <si>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</si>
  <si>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</si>
  <si>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</si>
  <si>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</si>
  <si>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</si>
  <si>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</si>
  <si>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</si>
  <si>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</si>
  <si>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</si>
  <si>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</si>
  <si>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</si>
  <si>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</si>
  <si>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</si>
  <si>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</si>
  <si>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</si>
  <si>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</si>
  <si>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</si>
  <si>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</si>
  <si>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</si>
  <si>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</si>
  <si>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</si>
  <si>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</si>
  <si>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</si>
  <si>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</si>
  <si>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</si>
  <si>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</si>
  <si>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</si>
  <si>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</si>
  <si>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</si>
  <si>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</si>
  <si>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</si>
  <si>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</si>
  <si>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</si>
  <si>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</si>
  <si>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</si>
  <si>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</si>
  <si>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</si>
  <si>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</si>
  <si>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</si>
  <si>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</si>
  <si>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</si>
  <si>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</si>
  <si>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</si>
  <si>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</si>
  <si>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</si>
  <si>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</si>
  <si>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</si>
  <si>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</si>
  <si>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</si>
  <si>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</si>
  <si>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</si>
  <si>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</si>
  <si>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</si>
  <si>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</si>
  <si>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</si>
  <si>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</si>
  <si>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</si>
  <si>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</si>
  <si>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</si>
  <si>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</si>
  <si>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</si>
  <si>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</si>
  <si>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</si>
  <si>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</si>
  <si>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</si>
  <si>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</si>
  <si>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</si>
  <si>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</si>
  <si>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</si>
  <si>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</si>
  <si>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</si>
  <si>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</si>
  <si>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</si>
  <si>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</si>
  <si>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</si>
  <si>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</si>
  <si>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</si>
  <si>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</si>
  <si>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</si>
  <si>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</si>
  <si>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</si>
  <si>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</si>
  <si>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</si>
  <si>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</si>
  <si>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</si>
  <si>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</si>
  <si>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</si>
  <si>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</si>
  <si>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</si>
  <si>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</si>
  <si>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</si>
  <si>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</si>
  <si>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</si>
  <si>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</si>
  <si>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</si>
  <si>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</si>
  <si>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</si>
  <si>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</si>
  <si>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</si>
  <si>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</si>
  <si>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</si>
  <si>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</si>
  <si>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</si>
  <si>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</si>
  <si>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</si>
  <si>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</si>
  <si>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</si>
  <si>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</si>
  <si>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</si>
  <si>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</si>
  <si>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</si>
  <si>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</si>
  <si>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</si>
  <si>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</si>
  <si>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</si>
  <si>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</si>
  <si>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</si>
  <si>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</si>
  <si>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</si>
  <si>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</si>
  <si>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</si>
  <si>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</si>
  <si>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</si>
  <si>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</si>
  <si>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</si>
  <si>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</si>
  <si>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</si>
  <si>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</si>
  <si>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</si>
  <si>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</si>
  <si>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</si>
  <si>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</si>
  <si>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</si>
  <si>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</si>
  <si>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</si>
  <si>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</si>
  <si>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</si>
  <si>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</si>
  <si>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</si>
  <si>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</si>
  <si>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</si>
  <si>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</si>
  <si>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</si>
  <si>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</si>
  <si>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</si>
  <si>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</si>
  <si>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</si>
  <si>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</si>
  <si>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</si>
  <si>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</si>
  <si>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</si>
  <si>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</si>
  <si>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</si>
  <si>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</si>
  <si>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</si>
  <si>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</si>
  <si>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</si>
  <si>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</si>
  <si>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</si>
  <si>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</si>
  <si>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</si>
  <si>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</si>
  <si>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</si>
  <si>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</si>
  <si>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</si>
  <si>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</si>
  <si>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</si>
  <si>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</si>
  <si>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</si>
  <si>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</si>
  <si>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</si>
  <si>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</si>
  <si>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</si>
  <si>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</si>
  <si>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</si>
  <si>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</si>
  <si>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</si>
  <si>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</si>
  <si>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</si>
  <si>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</si>
  <si>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</si>
  <si>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</si>
  <si>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</si>
  <si>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</si>
  <si>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</si>
  <si>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</si>
  <si>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</si>
  <si>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</si>
  <si>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</si>
  <si>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</si>
  <si>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</si>
  <si>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</si>
  <si>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</si>
  <si>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</si>
  <si>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</si>
  <si>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</si>
  <si>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</si>
  <si>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</si>
  <si>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</si>
  <si>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</si>
  <si>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</si>
  <si>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</si>
  <si>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</si>
  <si>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</si>
  <si>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</si>
  <si>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</si>
  <si>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</si>
  <si>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</si>
  <si>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</si>
  <si>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</si>
  <si>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</si>
  <si>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</si>
  <si>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</si>
  <si>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</si>
  <si>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</si>
  <si>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</si>
  <si>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</si>
  <si>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</si>
  <si>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</si>
  <si>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</si>
  <si>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</si>
  <si>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</si>
  <si>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</si>
  <si>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</si>
  <si>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</si>
  <si>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</si>
  <si>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</si>
  <si>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</si>
  <si>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</si>
  <si>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</si>
  <si>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</si>
  <si>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</si>
  <si>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</si>
  <si>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</si>
  <si>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</si>
  <si>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</si>
  <si>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</si>
  <si>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</si>
  <si>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</si>
  <si>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</si>
  <si>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</si>
  <si>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</si>
  <si>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</si>
  <si>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</si>
  <si>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</si>
  <si>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</si>
  <si>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</si>
  <si>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</si>
  <si>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</si>
  <si>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</si>
  <si>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</si>
  <si>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</si>
  <si>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</si>
  <si>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</si>
  <si>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</si>
  <si>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</si>
  <si>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</si>
  <si>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</si>
  <si>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</si>
  <si>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</si>
  <si>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</si>
  <si>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</si>
  <si>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</si>
  <si>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</si>
  <si>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</si>
  <si>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</si>
  <si>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</si>
  <si>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</si>
  <si>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</si>
  <si>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</si>
  <si>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</si>
  <si>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</si>
  <si>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</si>
  <si>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</si>
  <si>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</si>
  <si>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</si>
  <si>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</si>
  <si>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</si>
  <si>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</si>
  <si>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</si>
  <si>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</si>
  <si>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</si>
  <si>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</si>
  <si>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</si>
  <si>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</si>
  <si>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</si>
  <si>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</si>
  <si>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</si>
  <si>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</si>
  <si>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</si>
  <si>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</si>
  <si>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</si>
  <si>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</si>
  <si>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</si>
  <si>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</si>
  <si>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</si>
  <si>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</si>
  <si>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</si>
  <si>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</si>
  <si>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</si>
  <si>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</si>
  <si>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</si>
  <si>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</si>
  <si>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</si>
  <si>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</si>
  <si>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</si>
  <si>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</si>
  <si>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</si>
  <si>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</si>
  <si>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</si>
  <si>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</si>
  <si>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</si>
  <si>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</si>
  <si>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</si>
  <si>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</si>
  <si>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</si>
  <si>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</si>
  <si>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</si>
  <si>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</si>
  <si>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</si>
  <si>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</si>
  <si>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</si>
  <si>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</si>
  <si>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</si>
  <si>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</si>
  <si>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</si>
  <si>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</si>
  <si>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</si>
  <si>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</si>
  <si>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</si>
  <si>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</si>
  <si>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</si>
  <si>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</si>
  <si>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</si>
  <si>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</si>
  <si>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</si>
  <si>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</si>
  <si>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</si>
  <si>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</si>
  <si>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</si>
  <si>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</si>
  <si>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</si>
  <si>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</si>
  <si>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</si>
  <si>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</si>
  <si>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</si>
  <si>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</si>
  <si>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</si>
  <si>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</si>
  <si>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</si>
  <si>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</si>
  <si>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</si>
  <si>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</si>
  <si>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</si>
  <si>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</si>
  <si>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</si>
  <si>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</si>
  <si>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</si>
  <si>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</si>
  <si>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</si>
  <si>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</si>
  <si>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</si>
  <si>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</si>
  <si>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</si>
  <si>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</si>
  <si>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</si>
  <si>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</si>
  <si>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</si>
  <si>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</si>
  <si>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</si>
  <si>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</si>
  <si>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</si>
  <si>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</si>
  <si>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</si>
  <si>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</si>
  <si>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</si>
  <si>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</si>
  <si>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</si>
  <si>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</si>
  <si>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</si>
  <si>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</si>
  <si>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</si>
  <si>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</si>
  <si>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</si>
  <si>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</si>
  <si>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</si>
  <si>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</si>
  <si>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</si>
  <si>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</si>
  <si>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</si>
  <si>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</si>
  <si>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</si>
  <si>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</si>
  <si>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</si>
  <si>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</si>
  <si>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</si>
  <si>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</si>
  <si>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</si>
  <si>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</si>
  <si>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</si>
  <si>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</si>
  <si>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</si>
  <si>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</si>
  <si>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</si>
  <si>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</si>
  <si>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</si>
  <si>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</si>
  <si>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</si>
  <si>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</si>
  <si>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</si>
  <si>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</si>
  <si>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</si>
  <si>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</si>
  <si>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</si>
  <si>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</si>
  <si>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</si>
  <si>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</si>
  <si>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</si>
  <si>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</si>
  <si>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</si>
  <si>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</si>
  <si>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</si>
  <si>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</si>
  <si>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</si>
  <si>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</si>
  <si>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</si>
  <si>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</si>
  <si>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</si>
  <si>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</si>
  <si>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</si>
  <si>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</si>
  <si>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</si>
  <si>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</si>
  <si>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</si>
  <si>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</si>
  <si>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</si>
  <si>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</si>
  <si>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</si>
  <si>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</si>
  <si>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</si>
  <si>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</si>
  <si>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</si>
  <si>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</si>
  <si>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</si>
  <si>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</si>
  <si>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</si>
  <si>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</si>
  <si>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</si>
  <si>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</si>
  <si>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</si>
  <si>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</si>
  <si>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</si>
  <si>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</si>
  <si>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</si>
  <si>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</si>
  <si>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</si>
  <si>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</si>
  <si>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</si>
  <si>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</si>
  <si>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</si>
  <si>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</si>
  <si>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</si>
  <si>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</si>
  <si>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</si>
  <si>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</si>
  <si>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</si>
  <si>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</si>
  <si>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</si>
  <si>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</si>
  <si>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</si>
  <si>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</si>
  <si>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</si>
  <si>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</si>
  <si>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</si>
  <si>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</si>
  <si>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</si>
  <si>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</si>
  <si>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</si>
  <si>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</si>
  <si>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</si>
  <si>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</si>
  <si>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</si>
  <si>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</si>
  <si>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</si>
  <si>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</si>
  <si>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</si>
  <si>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</si>
  <si>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</si>
  <si>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</si>
  <si>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</si>
  <si>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</si>
  <si>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</si>
  <si>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</si>
  <si>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</si>
  <si>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</si>
  <si>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</si>
  <si>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</si>
  <si>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</si>
  <si>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</si>
  <si>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</si>
  <si>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</si>
  <si>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</si>
  <si>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</si>
  <si>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</si>
  <si>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</si>
  <si>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</si>
  <si>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</si>
  <si>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</si>
  <si>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</si>
  <si>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</si>
  <si>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</si>
  <si>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</si>
  <si>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</si>
  <si>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</si>
  <si>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</si>
  <si>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</si>
  <si>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</si>
  <si>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</si>
  <si>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</si>
  <si>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</si>
  <si>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</si>
  <si>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</si>
  <si>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</si>
  <si>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</si>
  <si>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</si>
  <si>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</si>
  <si>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</si>
  <si>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</si>
  <si>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</si>
  <si>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</si>
  <si>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</si>
  <si>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</si>
  <si>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</si>
  <si>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</si>
  <si>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</si>
  <si>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</si>
  <si>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</si>
  <si>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</si>
  <si>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</si>
  <si>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</si>
  <si>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</si>
  <si>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</si>
  <si>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</si>
  <si>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</si>
  <si>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</si>
  <si>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</si>
  <si>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</si>
  <si>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</si>
  <si>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</si>
  <si>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</si>
  <si>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</si>
  <si>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</si>
  <si>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</si>
  <si>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</si>
  <si>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</si>
  <si>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</si>
  <si>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</si>
  <si>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</si>
  <si>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</si>
  <si>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</si>
  <si>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</si>
  <si>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</si>
  <si>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</si>
  <si>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</si>
  <si>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</si>
  <si>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</si>
  <si>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</si>
  <si>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</si>
  <si>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</si>
  <si>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</si>
  <si>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</si>
  <si>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</si>
  <si>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</si>
  <si>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</si>
  <si>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</si>
  <si>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</si>
  <si>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</si>
  <si>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</si>
  <si>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</si>
  <si>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</si>
  <si>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</si>
  <si>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</si>
  <si>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</si>
  <si>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</si>
  <si>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</si>
  <si>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</si>
  <si>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</si>
  <si>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</si>
  <si>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</si>
  <si>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</si>
  <si>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</si>
  <si>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</si>
  <si>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</si>
  <si>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</si>
  <si>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</si>
  <si>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</si>
  <si>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</si>
  <si>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</si>
  <si>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</si>
  <si>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</si>
  <si>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</si>
  <si>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</si>
  <si>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</si>
  <si>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</si>
  <si>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</si>
  <si>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</si>
  <si>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</si>
  <si>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</si>
  <si>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</si>
  <si>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</si>
  <si>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</si>
  <si>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</si>
  <si>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</si>
  <si>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</si>
  <si>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</si>
  <si>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</si>
  <si>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</si>
  <si>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</si>
  <si>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</si>
  <si>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</si>
  <si>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</si>
  <si>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</si>
  <si>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</si>
  <si>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</si>
  <si>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</si>
  <si>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</si>
  <si>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</si>
  <si>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</si>
  <si>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</si>
  <si>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</si>
  <si>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</si>
  <si>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</si>
  <si>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</si>
  <si>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</si>
  <si>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</si>
  <si>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</si>
  <si>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</si>
  <si>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</si>
  <si>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</si>
  <si>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</si>
  <si>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</si>
  <si>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</si>
  <si>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</si>
  <si>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</si>
  <si>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</si>
  <si>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</si>
  <si>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</si>
  <si>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</si>
  <si>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</si>
  <si>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</si>
  <si>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</si>
  <si>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</si>
  <si>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</si>
  <si>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</si>
  <si>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</si>
  <si>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</si>
  <si>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</si>
  <si>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</si>
  <si>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</si>
  <si>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</si>
  <si>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</si>
  <si>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</si>
  <si>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</si>
  <si>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</si>
  <si>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</si>
  <si>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</si>
  <si>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</si>
  <si>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</si>
  <si>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</si>
  <si>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</si>
  <si>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</si>
  <si>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</si>
  <si>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</si>
  <si>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</si>
  <si>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</si>
  <si>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</si>
  <si>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</si>
  <si>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</si>
  <si>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</si>
  <si>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</si>
  <si>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</si>
  <si>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</si>
  <si>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</si>
  <si>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</si>
  <si>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</si>
  <si>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</si>
  <si>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</si>
  <si>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</si>
  <si>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</si>
  <si>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</si>
  <si>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</si>
  <si>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</si>
  <si>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</si>
  <si>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</si>
  <si>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</si>
  <si>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</si>
  <si>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</si>
  <si>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</si>
  <si>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</si>
  <si>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</si>
  <si>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</si>
  <si>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</si>
  <si>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</si>
  <si>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</si>
  <si>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</si>
  <si>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</si>
  <si>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</si>
  <si>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</si>
  <si>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</si>
  <si>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</si>
  <si>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</si>
  <si>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</si>
  <si>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</si>
  <si>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</si>
  <si>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</si>
  <si>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</si>
  <si>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</si>
  <si>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</si>
  <si>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</si>
  <si>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</si>
  <si>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</si>
  <si>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</si>
  <si>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</si>
  <si>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</si>
  <si>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</si>
  <si>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</si>
  <si>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</si>
  <si>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</si>
  <si>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</si>
  <si>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</si>
  <si>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</si>
  <si>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</si>
  <si>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</si>
  <si>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</si>
  <si>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</si>
  <si>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</si>
  <si>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</si>
  <si>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</si>
  <si>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</si>
  <si>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</si>
  <si>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</si>
  <si>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</si>
  <si>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</si>
  <si>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</si>
  <si>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</si>
  <si>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</si>
  <si>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</si>
  <si>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</si>
  <si>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</si>
  <si>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</si>
  <si>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</si>
  <si>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</si>
  <si>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</si>
  <si>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</si>
  <si>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</si>
  <si>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</si>
  <si>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</si>
  <si>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</si>
  <si>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</si>
  <si>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</si>
  <si>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</si>
  <si>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</si>
  <si>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</si>
  <si>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</si>
  <si>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</si>
  <si>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</si>
  <si>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</si>
  <si>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</si>
  <si>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</si>
  <si>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</si>
  <si>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</si>
  <si>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</si>
  <si>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</si>
  <si>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</si>
  <si>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</si>
  <si>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</si>
  <si>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</si>
  <si>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</si>
  <si>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</si>
  <si>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</si>
  <si>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</si>
  <si>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</si>
  <si>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</si>
  <si>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</si>
  <si>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</si>
  <si>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</si>
  <si>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</si>
  <si>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</si>
  <si>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</si>
  <si>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</si>
  <si>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</si>
  <si>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</si>
  <si>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</si>
  <si>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</si>
  <si>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</si>
  <si>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</si>
  <si>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</si>
  <si>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</si>
  <si>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</si>
  <si>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</si>
  <si>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</si>
  <si>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</si>
  <si>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</si>
  <si>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</si>
  <si>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</si>
  <si>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</si>
  <si>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</si>
  <si>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</si>
  <si>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</si>
  <si>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</si>
  <si>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</si>
  <si>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</si>
  <si>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</si>
  <si>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</si>
  <si>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</si>
  <si>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</si>
  <si>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</si>
  <si>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</si>
  <si>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</si>
  <si>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</si>
  <si>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</si>
  <si>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</si>
  <si>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</si>
  <si>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</si>
  <si>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</si>
  <si>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</si>
  <si>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</si>
  <si>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</si>
  <si>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</si>
  <si>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</si>
  <si>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</si>
  <si>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</si>
  <si>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</si>
  <si>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</si>
  <si>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</si>
  <si>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</si>
  <si>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</si>
  <si>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</si>
  <si>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</si>
  <si>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</si>
  <si>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</si>
  <si>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</si>
  <si>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</si>
  <si>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</si>
  <si>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</si>
  <si>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</si>
  <si>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</si>
  <si>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</si>
  <si>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</si>
  <si>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</si>
  <si>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</si>
  <si>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</si>
  <si>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</si>
  <si>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</si>
  <si>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</si>
  <si>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</si>
  <si>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</si>
  <si>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</si>
  <si>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</si>
  <si>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</si>
  <si>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</si>
  <si>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</si>
  <si>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</si>
  <si>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</si>
  <si>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</si>
  <si>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</si>
  <si>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</si>
  <si>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</si>
  <si>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</si>
  <si>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</si>
  <si>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</si>
  <si>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</si>
  <si>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</si>
  <si>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</si>
  <si>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</si>
  <si>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</si>
  <si>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</si>
  <si>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</si>
  <si>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</si>
  <si>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</si>
  <si>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</si>
  <si>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</si>
  <si>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</si>
  <si>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</si>
  <si>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</si>
  <si>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</si>
  <si>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</si>
  <si>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</si>
  <si>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</si>
  <si>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</si>
  <si>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</si>
  <si>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</si>
  <si>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</si>
  <si>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</si>
  <si>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</si>
  <si>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</si>
  <si>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</si>
  <si>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</si>
  <si>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</si>
  <si>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</si>
  <si>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</si>
  <si>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</si>
  <si>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</si>
  <si>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</si>
  <si>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</si>
  <si>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</si>
  <si>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</si>
  <si>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</si>
  <si>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</si>
  <si>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</si>
  <si>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</si>
  <si>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</si>
  <si>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</si>
  <si>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</si>
  <si>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</si>
  <si>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</si>
  <si>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</si>
  <si>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</si>
  <si>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</si>
  <si>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</si>
  <si>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</si>
  <si>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</si>
  <si>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</si>
  <si>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</si>
  <si>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</si>
  <si>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</si>
  <si>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</si>
  <si>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</si>
  <si>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</si>
  <si>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</si>
  <si>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</si>
  <si>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</si>
  <si>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</si>
  <si>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</si>
  <si>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</si>
  <si>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</si>
  <si>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</si>
  <si>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</si>
  <si>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</si>
  <si>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</si>
  <si>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</si>
  <si>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</si>
  <si>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</si>
  <si>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</si>
  <si>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</si>
  <si>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</si>
  <si>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</si>
  <si>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</si>
  <si>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</si>
  <si>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</si>
  <si>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</si>
  <si>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</si>
  <si>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</si>
  <si>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</si>
  <si>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</si>
  <si>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</si>
  <si>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</si>
  <si>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</si>
  <si>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</si>
  <si>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</si>
  <si>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</si>
  <si>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</si>
  <si>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</si>
  <si>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</si>
  <si>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</si>
  <si>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</si>
  <si>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</si>
  <si>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</si>
  <si>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</si>
  <si>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</si>
  <si>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</si>
  <si>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</si>
  <si>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</si>
  <si>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</si>
  <si>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</si>
  <si>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</si>
  <si>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</si>
  <si>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</si>
  <si>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</si>
  <si>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</si>
  <si>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</si>
  <si>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</si>
  <si>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</si>
  <si>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</si>
  <si>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</si>
  <si>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</si>
  <si>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</si>
  <si>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</si>
  <si>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</si>
  <si>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</si>
  <si>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</si>
  <si>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</si>
  <si>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</si>
  <si>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</si>
  <si>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</si>
  <si>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</si>
  <si>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</si>
  <si>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</si>
  <si>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</si>
  <si>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</si>
  <si>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</si>
  <si>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</si>
  <si>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</si>
  <si>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</si>
  <si>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</si>
  <si>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</si>
  <si>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</si>
  <si>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</si>
  <si>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</si>
  <si>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</si>
  <si>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</si>
  <si>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</si>
  <si>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</si>
  <si>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</si>
  <si>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</si>
  <si>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</si>
  <si>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</si>
  <si>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</si>
  <si>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</si>
  <si>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</si>
  <si>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</si>
  <si>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</si>
  <si>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</si>
  <si>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</si>
  <si>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</si>
  <si>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</si>
  <si>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</si>
  <si>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</si>
  <si>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</si>
  <si>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</si>
  <si>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</si>
  <si>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</si>
  <si>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</si>
  <si>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</si>
  <si>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</si>
  <si>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</si>
  <si>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</si>
  <si>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</si>
  <si>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</si>
  <si>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</si>
  <si>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</si>
  <si>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</si>
  <si>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</si>
  <si>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</si>
  <si>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</si>
  <si>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</si>
  <si>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</si>
  <si>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</si>
  <si>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</si>
  <si>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</si>
  <si>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</si>
  <si>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</si>
  <si>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</si>
  <si>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</si>
  <si>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</si>
  <si>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</si>
  <si>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</si>
  <si>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</si>
  <si>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</si>
  <si>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</si>
  <si>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</si>
  <si>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</si>
  <si>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</si>
  <si>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</si>
  <si>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</si>
  <si>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</si>
  <si>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</si>
  <si>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</si>
  <si>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</si>
  <si>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</si>
  <si>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</si>
  <si>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</si>
  <si>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</si>
  <si>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</si>
  <si>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</si>
  <si>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</si>
  <si>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</si>
  <si>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</si>
  <si>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</si>
  <si>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</si>
  <si>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</si>
  <si>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</si>
  <si>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</si>
  <si>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</si>
  <si>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</si>
  <si>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</si>
  <si>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</si>
  <si>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</si>
  <si>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</si>
  <si>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</si>
  <si>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</si>
  <si>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</si>
  <si>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</si>
  <si>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</si>
  <si>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</si>
  <si>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</si>
  <si>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</si>
  <si>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</si>
  <si>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</si>
  <si>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</si>
  <si>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</si>
  <si>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</si>
  <si>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</si>
  <si>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</si>
  <si>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</si>
  <si>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</si>
  <si>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</si>
  <si>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</si>
  <si>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</si>
  <si>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</si>
  <si>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</si>
  <si>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</si>
  <si>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</si>
  <si>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</si>
  <si>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</si>
  <si>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</si>
  <si>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</si>
  <si>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</si>
  <si>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</si>
  <si>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</si>
  <si>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</si>
  <si>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</si>
  <si>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</si>
  <si>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</si>
  <si>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</si>
  <si>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</si>
  <si>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</si>
  <si>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</si>
  <si>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</si>
  <si>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</si>
  <si>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</si>
  <si>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</si>
  <si>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</si>
  <si>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</si>
  <si>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</si>
  <si>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</si>
  <si>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</si>
  <si>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</si>
  <si>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</si>
  <si>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</si>
  <si>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</si>
  <si>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</si>
  <si>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</si>
  <si>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</si>
  <si>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</si>
  <si>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</si>
  <si>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</si>
  <si>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</si>
  <si>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</si>
  <si>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</si>
  <si>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</si>
  <si>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</si>
  <si>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</si>
  <si>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</si>
  <si>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</si>
  <si>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</si>
  <si>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</si>
  <si>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</si>
  <si>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</si>
  <si>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</si>
  <si>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</si>
  <si>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</si>
  <si>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</si>
  <si>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</si>
  <si>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</si>
  <si>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</si>
  <si>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</si>
  <si>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</si>
  <si>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</si>
  <si>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</si>
  <si>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</si>
  <si>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</si>
  <si>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</si>
  <si>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</si>
  <si>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</si>
  <si>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</si>
  <si>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</si>
  <si>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</si>
  <si>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</si>
  <si>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</si>
  <si>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</si>
  <si>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</si>
  <si>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</si>
  <si>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</si>
  <si>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</si>
  <si>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</si>
  <si>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</si>
  <si>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</si>
  <si>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</si>
  <si>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</si>
  <si>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</si>
  <si>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</si>
  <si>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</si>
  <si>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</si>
  <si>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</si>
  <si>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</si>
  <si>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</si>
  <si>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</si>
  <si>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</si>
  <si>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</si>
  <si>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</si>
  <si>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</si>
  <si>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</si>
  <si>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</si>
  <si>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</si>
  <si>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</si>
  <si>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</si>
  <si>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</si>
  <si>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</si>
  <si>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</si>
  <si>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</si>
  <si>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</si>
  <si>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</si>
  <si>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</si>
  <si>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</si>
  <si>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</si>
  <si>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</si>
  <si>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</si>
  <si>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</si>
  <si>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</si>
  <si>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</si>
  <si>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</si>
  <si>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</si>
  <si>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</si>
  <si>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</si>
  <si>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</si>
  <si>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</si>
  <si>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</si>
  <si>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</si>
  <si>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</si>
  <si>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</si>
  <si>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</si>
  <si>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</si>
  <si>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</si>
  <si>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</si>
  <si>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</si>
  <si>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</si>
  <si>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</si>
  <si>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</si>
  <si>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</si>
  <si>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</si>
  <si>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</si>
  <si>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</si>
  <si>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</si>
  <si>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</si>
  <si>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</si>
  <si>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</si>
  <si>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</si>
  <si>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</si>
  <si>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</si>
  <si>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</si>
  <si>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</si>
  <si>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</si>
  <si>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</si>
  <si>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</si>
  <si>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</si>
  <si>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</si>
  <si>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</si>
  <si>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</si>
  <si>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</si>
  <si>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</si>
  <si>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</si>
  <si>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</si>
  <si>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</si>
  <si>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</si>
  <si>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</si>
  <si>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</si>
  <si>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</si>
  <si>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</si>
  <si>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</si>
  <si>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</si>
  <si>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</si>
  <si>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</si>
  <si>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</si>
  <si>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</si>
  <si>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</si>
  <si>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</si>
  <si>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</si>
  <si>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</si>
  <si>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</si>
  <si>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</si>
  <si>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</si>
  <si>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</si>
  <si>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</si>
  <si>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</si>
  <si>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</si>
  <si>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</si>
  <si>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</si>
  <si>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</si>
  <si>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</si>
  <si>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</si>
  <si>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</si>
  <si>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</si>
  <si>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</si>
  <si>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</si>
  <si>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</si>
  <si>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</si>
  <si>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</si>
  <si>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</si>
  <si>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</si>
  <si>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</si>
  <si>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</si>
  <si>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</si>
  <si>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</si>
  <si>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</si>
  <si>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</si>
  <si>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</si>
  <si>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</si>
  <si>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</si>
  <si>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</si>
  <si>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</si>
  <si>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</si>
  <si>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</si>
  <si>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</si>
  <si>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</si>
  <si>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</si>
  <si>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</si>
  <si>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</si>
  <si>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</si>
  <si>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</si>
  <si>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</si>
  <si>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</si>
  <si>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</si>
  <si>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</si>
  <si>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</si>
  <si>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</si>
  <si>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</si>
  <si>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</si>
  <si>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</si>
  <si>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</si>
  <si>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</si>
  <si>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</si>
  <si>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</si>
  <si>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</si>
  <si>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</si>
  <si>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</si>
  <si>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</si>
  <si>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</si>
  <si>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</si>
  <si>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</si>
  <si>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</si>
  <si>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</si>
  <si>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</si>
  <si>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</si>
  <si>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</si>
  <si>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</si>
  <si>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</si>
  <si>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</si>
  <si>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</si>
  <si>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</si>
  <si>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</si>
  <si>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</si>
  <si>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</si>
  <si>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</si>
  <si>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</si>
  <si>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</si>
  <si>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</si>
  <si>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</si>
  <si>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</si>
  <si>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</si>
  <si>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</si>
  <si>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</si>
  <si>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</si>
  <si>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</si>
  <si>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</si>
  <si>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</si>
  <si>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</si>
  <si>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</si>
  <si>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</si>
  <si>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</si>
  <si>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</si>
  <si>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</si>
  <si>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</si>
  <si>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</si>
  <si>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</si>
  <si>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</si>
  <si>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</si>
  <si>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</si>
  <si>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</si>
  <si>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</si>
  <si>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</si>
  <si>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</si>
  <si>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</si>
  <si>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</si>
  <si>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</si>
  <si>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</si>
  <si>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</si>
  <si>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</si>
  <si>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</si>
  <si>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</si>
  <si>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</si>
  <si>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</si>
  <si>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</si>
  <si>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</si>
  <si>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</si>
  <si>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</si>
  <si>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</si>
  <si>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</si>
  <si>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</si>
  <si>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</si>
  <si>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</si>
  <si>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</si>
  <si>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</si>
  <si>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</si>
  <si>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</si>
  <si>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</si>
  <si>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</si>
  <si>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</si>
  <si>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</si>
  <si>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</si>
  <si>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</si>
  <si>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</si>
  <si>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</si>
  <si>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</si>
  <si>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</si>
  <si>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</si>
  <si>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</si>
  <si>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</si>
  <si>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</si>
  <si>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</si>
  <si>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</si>
  <si>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</si>
  <si>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</si>
  <si>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</si>
  <si>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</si>
  <si>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</si>
  <si>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</si>
  <si>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</si>
  <si>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</si>
  <si>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</si>
  <si>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</si>
  <si>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</si>
  <si>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</si>
  <si>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</si>
  <si>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</si>
  <si>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</si>
  <si>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</si>
  <si>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</si>
  <si>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</si>
  <si>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</si>
  <si>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</si>
  <si>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</si>
  <si>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</si>
  <si>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</si>
  <si>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</si>
  <si>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</si>
  <si>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</si>
  <si>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</si>
  <si>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</si>
  <si>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</si>
  <si>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</si>
  <si>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</si>
  <si>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</si>
  <si>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</si>
  <si>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</si>
  <si>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</si>
  <si>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</si>
  <si>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</si>
  <si>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</si>
  <si>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</si>
  <si>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</si>
  <si>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</si>
  <si>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</si>
  <si>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</si>
  <si>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</si>
  <si>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</si>
  <si>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</si>
  <si>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</si>
  <si>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</si>
  <si>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</si>
  <si>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</si>
  <si>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</si>
  <si>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</si>
  <si>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</si>
  <si>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</si>
  <si>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</si>
  <si>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</si>
  <si>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</si>
  <si>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</si>
  <si>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</si>
  <si>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</si>
  <si>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</si>
  <si>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</si>
  <si>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</si>
  <si>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</si>
  <si>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</si>
  <si>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</si>
  <si>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</si>
  <si>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</si>
  <si>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</si>
  <si>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</si>
  <si>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</si>
  <si>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</si>
  <si>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</si>
  <si>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</si>
  <si>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</si>
  <si>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</si>
  <si>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</si>
  <si>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</si>
  <si>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</si>
  <si>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</si>
  <si>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</si>
  <si>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</si>
  <si>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</si>
  <si>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</si>
  <si>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</si>
  <si>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</si>
  <si>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</si>
  <si>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</si>
  <si>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</si>
  <si>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</si>
  <si>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</si>
  <si>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</si>
  <si>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</si>
  <si>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</si>
  <si>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</si>
  <si>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</si>
  <si>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</si>
  <si>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</si>
  <si>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</si>
  <si>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</si>
  <si>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</si>
  <si>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</si>
  <si>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</si>
  <si>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</si>
  <si>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</si>
  <si>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</si>
  <si>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</si>
  <si>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</si>
  <si>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</si>
  <si>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</si>
  <si>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</si>
  <si>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</si>
  <si>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</si>
  <si>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</si>
  <si>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</si>
  <si>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</si>
  <si>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</si>
  <si>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</si>
  <si>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</si>
  <si>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</si>
  <si>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</si>
  <si>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</si>
  <si>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</si>
  <si>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</si>
  <si>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</si>
  <si>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</si>
  <si>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</si>
  <si>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</si>
  <si>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</si>
  <si>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</si>
  <si>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</si>
  <si>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</si>
  <si>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</si>
  <si>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</si>
  <si>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</si>
  <si>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</si>
  <si>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</si>
  <si>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</si>
  <si>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</si>
  <si>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</si>
  <si>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</si>
  <si>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</si>
  <si>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</si>
  <si>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</si>
  <si>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</si>
  <si>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</si>
  <si>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</si>
  <si>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</si>
  <si>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</si>
  <si>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</si>
  <si>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</si>
  <si>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</si>
  <si>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</si>
  <si>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</si>
  <si>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</si>
  <si>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</si>
  <si>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</si>
  <si>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</si>
  <si>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</si>
  <si>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</si>
  <si>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</si>
  <si>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</si>
  <si>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</si>
  <si>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</si>
  <si>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</si>
  <si>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</si>
  <si>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</si>
  <si>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</si>
  <si>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</si>
  <si>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</si>
  <si>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</si>
  <si>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</si>
  <si>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</si>
  <si>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</si>
  <si>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</si>
  <si>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</si>
  <si>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</si>
  <si>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</si>
  <si>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</si>
  <si>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</si>
  <si>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</si>
  <si>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</si>
  <si>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</si>
  <si>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</si>
  <si>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</si>
  <si>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</si>
  <si>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</si>
  <si>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</si>
  <si>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</si>
  <si>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</si>
  <si>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</si>
  <si>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</si>
  <si>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</si>
  <si>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</si>
  <si>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</si>
  <si>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</si>
  <si>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</si>
  <si>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</si>
  <si>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</si>
  <si>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</si>
  <si>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</si>
  <si>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</si>
  <si>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</si>
  <si>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</si>
  <si>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</si>
  <si>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</si>
  <si>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</si>
  <si>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</si>
  <si>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</si>
  <si>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</si>
  <si>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</si>
  <si>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</si>
  <si>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</si>
  <si>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</si>
  <si>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</si>
  <si>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</si>
  <si>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</si>
  <si>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</si>
  <si>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</si>
  <si>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</si>
  <si>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</si>
  <si>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</si>
  <si>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</si>
  <si>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</si>
  <si>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</si>
  <si>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</si>
  <si>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</si>
  <si>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</si>
  <si>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</si>
  <si>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</si>
  <si>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</si>
  <si>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</si>
  <si>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</si>
  <si>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</si>
  <si>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</si>
  <si>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</si>
  <si>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</si>
  <si>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</si>
  <si>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</si>
  <si>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</si>
  <si>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</si>
  <si>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</si>
  <si>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</si>
  <si>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</si>
  <si>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</si>
  <si>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</si>
  <si>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</si>
  <si>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</si>
  <si>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</si>
  <si>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</si>
  <si>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</si>
  <si>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</si>
  <si>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</si>
  <si>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</si>
  <si>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</si>
  <si>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</si>
  <si>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</si>
  <si>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</si>
  <si>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</si>
  <si>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</si>
  <si>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</si>
  <si>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</si>
  <si>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</si>
  <si>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</si>
  <si>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</si>
  <si>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</si>
  <si>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</si>
  <si>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</si>
  <si>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</si>
  <si>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</si>
  <si>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</si>
  <si>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</si>
  <si>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</si>
  <si>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</si>
  <si>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</si>
  <si>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</si>
  <si>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</si>
  <si>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</si>
  <si>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</si>
  <si>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</si>
  <si>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</si>
  <si>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</si>
  <si>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</si>
  <si>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</si>
  <si>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</si>
  <si>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</si>
  <si>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</si>
  <si>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</si>
  <si>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</si>
  <si>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</si>
  <si>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</si>
  <si>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</si>
  <si>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</si>
  <si>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</si>
  <si>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</si>
  <si>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</si>
  <si>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</si>
  <si>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</si>
  <si>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</si>
  <si>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</si>
  <si>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</si>
  <si>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</si>
  <si>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</si>
  <si>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</si>
  <si>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</si>
  <si>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</si>
  <si>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</si>
  <si>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</si>
  <si>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</si>
  <si>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</si>
  <si>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</si>
  <si>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</si>
  <si>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</si>
  <si>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</si>
  <si>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</si>
  <si>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</si>
  <si>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</si>
  <si>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</si>
  <si>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</si>
  <si>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</si>
  <si>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</si>
  <si>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</si>
  <si>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</si>
  <si>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</si>
  <si>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</si>
  <si>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</si>
  <si>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</si>
  <si>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</si>
  <si>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</si>
  <si>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</si>
  <si>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</si>
  <si>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</si>
  <si>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</si>
  <si>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</si>
  <si>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</si>
  <si>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</si>
  <si>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</si>
  <si>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</si>
  <si>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</si>
  <si>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</si>
  <si>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</si>
  <si>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</si>
  <si>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</si>
  <si>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</si>
  <si>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</si>
  <si>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</si>
  <si>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</si>
  <si>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</si>
  <si>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</si>
  <si>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</si>
  <si>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</si>
  <si>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</si>
  <si>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</si>
  <si>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</si>
  <si>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</si>
  <si>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</si>
  <si>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</si>
  <si>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</si>
  <si>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</si>
  <si>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</si>
  <si>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</si>
  <si>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</si>
  <si>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</si>
  <si>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</si>
  <si>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</si>
  <si>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</si>
  <si>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</si>
  <si>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</si>
  <si>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</si>
  <si>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</si>
  <si>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</si>
  <si>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</si>
  <si>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</si>
  <si>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</si>
  <si>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</si>
  <si>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</si>
  <si>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</si>
  <si>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</si>
  <si>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</si>
  <si>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</si>
  <si>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</si>
  <si>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</si>
  <si>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</si>
  <si>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</si>
  <si>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</si>
  <si>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</si>
  <si>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</si>
  <si>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</si>
  <si>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</si>
  <si>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</si>
  <si>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</si>
  <si>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</si>
  <si>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</si>
  <si>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</si>
  <si>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</si>
  <si>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</si>
  <si>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</si>
  <si>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</si>
  <si>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</si>
  <si>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</si>
  <si>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</si>
  <si>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</si>
  <si>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</si>
  <si>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</si>
  <si>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</si>
  <si>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</si>
  <si>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</si>
  <si>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</si>
  <si>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</si>
  <si>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</si>
  <si>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</si>
  <si>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</si>
  <si>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</si>
  <si>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</si>
  <si>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</si>
  <si>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</si>
  <si>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</si>
  <si>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</si>
  <si>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</si>
  <si>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</si>
  <si>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</si>
  <si>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</si>
  <si>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</si>
  <si>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</si>
  <si>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</si>
  <si>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</si>
  <si>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</si>
  <si>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</si>
  <si>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</si>
  <si>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</si>
  <si>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</si>
  <si>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</si>
  <si>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</si>
  <si>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</si>
  <si>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</si>
  <si>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</si>
  <si>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</si>
  <si>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</si>
  <si>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</si>
  <si>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</si>
  <si>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</si>
  <si>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</si>
  <si>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</si>
  <si>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</si>
  <si>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</si>
  <si>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</si>
  <si>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</si>
  <si>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</si>
  <si>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</si>
  <si>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</si>
  <si>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</si>
  <si>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</si>
  <si>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</si>
  <si>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</si>
  <si>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</si>
  <si>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</si>
  <si>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</si>
  <si>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</si>
  <si>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</si>
  <si>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</si>
  <si>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</si>
  <si>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</si>
  <si>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</si>
  <si>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</si>
  <si>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</si>
  <si>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</si>
  <si>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</si>
  <si>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</si>
  <si>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</si>
  <si>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</si>
  <si>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</si>
  <si>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</si>
  <si>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</si>
  <si>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</si>
  <si>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</si>
  <si>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</si>
  <si>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</si>
  <si>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</si>
  <si>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</si>
  <si>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</si>
  <si>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</si>
  <si>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</si>
  <si>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</si>
  <si>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</si>
  <si>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</si>
  <si>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</si>
  <si>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</si>
  <si>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</si>
  <si>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</si>
  <si>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</si>
  <si>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</si>
  <si>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</si>
  <si>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</si>
  <si>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</si>
  <si>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</si>
  <si>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</si>
  <si>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</si>
  <si>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</si>
  <si>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</si>
  <si>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</si>
  <si>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</si>
  <si>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</si>
  <si>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</si>
  <si>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</si>
  <si>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</si>
  <si>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</si>
  <si>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</si>
  <si>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</si>
  <si>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</si>
  <si>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</si>
  <si>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</si>
  <si>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</si>
  <si>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</si>
  <si>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</si>
  <si>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</si>
  <si>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</si>
  <si>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</si>
  <si>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</si>
  <si>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</si>
  <si>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</si>
  <si>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</si>
  <si>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</si>
  <si>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</si>
  <si>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</si>
  <si>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</si>
  <si>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</si>
  <si>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</si>
  <si>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</si>
  <si>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</si>
  <si>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</si>
  <si>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</si>
  <si>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</si>
  <si>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</si>
  <si>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</si>
  <si>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</si>
  <si>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</si>
  <si>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</si>
  <si>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</si>
  <si>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</si>
  <si>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</si>
  <si>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</si>
  <si>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</si>
  <si>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</si>
  <si>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</si>
  <si>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</si>
  <si>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</si>
  <si>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</si>
  <si>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</si>
  <si>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</si>
  <si>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</si>
  <si>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</si>
  <si>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</si>
  <si>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</si>
  <si>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</si>
  <si>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</si>
  <si>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</si>
  <si>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</si>
  <si>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</si>
  <si>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</si>
  <si>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</si>
  <si>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</si>
  <si>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</si>
  <si>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</si>
  <si>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</si>
  <si>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</si>
  <si>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</si>
  <si>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</si>
  <si>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</si>
  <si>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</si>
  <si>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</si>
  <si>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</si>
  <si>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</si>
  <si>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</si>
  <si>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</si>
  <si>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</si>
  <si>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</si>
  <si>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</si>
  <si>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</si>
  <si>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</si>
  <si>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</si>
  <si>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</si>
  <si>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</si>
  <si>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</si>
  <si>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</si>
  <si>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</si>
  <si>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</si>
  <si>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</si>
  <si>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</si>
  <si>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</si>
  <si>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</si>
  <si>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</si>
  <si>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</si>
  <si>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</si>
  <si>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</si>
  <si>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</si>
  <si>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</si>
  <si>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</si>
  <si>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</si>
  <si>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</si>
  <si>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</si>
  <si>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</si>
  <si>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</si>
  <si>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</si>
  <si>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</si>
  <si>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</si>
  <si>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</si>
  <si>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</si>
  <si>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</si>
  <si>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</si>
  <si>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</si>
  <si>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</si>
  <si>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</si>
  <si>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</si>
  <si>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</si>
  <si>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</si>
  <si>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</si>
  <si>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</si>
  <si>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</si>
  <si>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</si>
  <si>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</si>
  <si>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</si>
  <si>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</si>
  <si>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</si>
  <si>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</si>
  <si>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</si>
  <si>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</si>
  <si>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</si>
  <si>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</si>
  <si>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</si>
  <si>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</si>
  <si>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</si>
  <si>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</si>
  <si>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</si>
  <si>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</si>
  <si>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</si>
  <si>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</si>
  <si>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</si>
  <si>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</si>
  <si>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</si>
  <si>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</si>
  <si>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</si>
  <si>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</si>
  <si>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</si>
  <si>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</si>
  <si>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</si>
  <si>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</si>
  <si>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</si>
  <si>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</si>
  <si>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</si>
  <si>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</si>
  <si>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</si>
  <si>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</si>
  <si>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</si>
  <si>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</si>
  <si>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</si>
  <si>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</si>
  <si>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</si>
  <si>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</si>
  <si>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</si>
  <si>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</si>
  <si>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</si>
  <si>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</si>
  <si>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</si>
  <si>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</si>
  <si>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</si>
  <si>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</si>
  <si>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</si>
  <si>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</si>
  <si>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</si>
  <si>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</si>
  <si>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</si>
  <si>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</si>
  <si>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</si>
  <si>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</si>
  <si>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</si>
  <si>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</si>
  <si>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</si>
  <si>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</si>
  <si>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</si>
  <si>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</si>
  <si>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</si>
  <si>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</si>
  <si>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</si>
  <si>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</si>
  <si>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</si>
  <si>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</si>
  <si>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</si>
  <si>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</si>
  <si>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</si>
  <si>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</si>
  <si>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</si>
  <si>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</si>
  <si>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</si>
  <si>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</si>
  <si>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</si>
  <si>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</si>
  <si>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</si>
  <si>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</si>
  <si>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</si>
  <si>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</si>
  <si>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</si>
  <si>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</si>
  <si>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</si>
  <si>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</si>
  <si>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</si>
  <si>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</si>
  <si>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</si>
  <si>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</si>
  <si>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</si>
  <si>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</si>
  <si>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</si>
  <si>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</si>
  <si>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</si>
  <si>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</si>
  <si>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</si>
  <si>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</si>
  <si>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</si>
  <si>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</si>
  <si>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</si>
  <si>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</si>
  <si>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</si>
  <si>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</si>
  <si>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</si>
  <si>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</si>
  <si>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</si>
  <si>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</si>
  <si>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</si>
  <si>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</si>
  <si>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</si>
  <si>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</si>
  <si>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</si>
  <si>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</si>
  <si>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</si>
  <si>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</si>
  <si>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</si>
  <si>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</si>
  <si>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</si>
  <si>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</si>
  <si>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</si>
  <si>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</si>
  <si>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</si>
  <si>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</si>
  <si>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</si>
  <si>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</si>
  <si>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</si>
  <si>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</si>
  <si>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</si>
  <si>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</si>
  <si>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</si>
  <si>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</si>
  <si>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</si>
  <si>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</si>
  <si>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</si>
  <si>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</si>
  <si>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</si>
  <si>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</si>
  <si>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</si>
  <si>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</si>
  <si>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</si>
  <si>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</si>
  <si>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</si>
  <si>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</si>
  <si>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</si>
  <si>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</si>
  <si>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</si>
  <si>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</si>
  <si>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</si>
  <si>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</si>
  <si>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</si>
  <si>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</si>
  <si>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</si>
  <si>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</si>
  <si>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</si>
  <si>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</si>
  <si>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</si>
  <si>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</si>
  <si>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</si>
  <si>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</si>
  <si>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</si>
  <si>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</si>
  <si>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</si>
  <si>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</si>
  <si>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</si>
  <si>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</si>
  <si>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</si>
  <si>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</si>
  <si>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</si>
  <si>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</si>
  <si>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</si>
  <si>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</si>
  <si>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</si>
  <si>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</si>
  <si>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</si>
  <si>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</si>
  <si>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</si>
  <si>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</si>
  <si>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</si>
  <si>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</si>
  <si>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</si>
  <si>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</si>
  <si>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</si>
  <si>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</si>
  <si>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</si>
  <si>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</si>
  <si>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</si>
  <si>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</si>
  <si>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</si>
  <si>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</si>
  <si>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</si>
  <si>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</si>
  <si>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</si>
  <si>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</si>
  <si>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</si>
  <si>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</si>
  <si>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</si>
  <si>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</si>
  <si>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</si>
  <si>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</si>
  <si>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</si>
  <si>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</si>
  <si>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</si>
  <si>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</si>
  <si>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</si>
  <si>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</si>
  <si>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</si>
  <si>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</si>
  <si>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</si>
  <si>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</si>
  <si>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</si>
  <si>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</si>
  <si>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</si>
  <si>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</si>
  <si>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</si>
  <si>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</si>
  <si>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</si>
  <si>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</si>
  <si>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</si>
  <si>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</si>
  <si>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</si>
  <si>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</si>
  <si>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</si>
  <si>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</si>
  <si>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</si>
  <si>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</si>
  <si>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</si>
  <si>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</si>
  <si>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</si>
  <si>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</si>
  <si>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</si>
  <si>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</si>
  <si>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</si>
  <si>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</si>
  <si>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</si>
  <si>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</si>
  <si>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</si>
  <si>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</si>
  <si>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</si>
  <si>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</si>
  <si>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</si>
  <si>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</si>
  <si>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</si>
  <si>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</si>
  <si>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</si>
  <si>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</si>
  <si>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</si>
  <si>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</si>
  <si>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</si>
  <si>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</si>
  <si>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</si>
  <si>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</si>
  <si>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</si>
  <si>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</si>
  <si>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</si>
  <si>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</si>
  <si>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</si>
  <si>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</si>
  <si>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</si>
  <si>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</si>
  <si>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</si>
  <si>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</si>
  <si>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</si>
  <si>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</si>
  <si>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</si>
  <si>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</si>
  <si>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</si>
  <si>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</si>
  <si>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</si>
  <si>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</si>
  <si>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</si>
  <si>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</si>
  <si>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</si>
  <si>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</si>
  <si>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</si>
  <si>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</si>
  <si>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</si>
  <si>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</si>
  <si>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</si>
  <si>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</si>
  <si>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</si>
  <si>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</si>
  <si>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</si>
  <si>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</si>
  <si>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</si>
  <si>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</si>
  <si>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</si>
  <si>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</si>
  <si>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</si>
  <si>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</si>
  <si>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</si>
  <si>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</si>
  <si>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</si>
  <si>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</si>
  <si>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</si>
  <si>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</si>
  <si>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</si>
  <si>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</si>
  <si>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</si>
  <si>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</si>
  <si>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</si>
  <si>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</si>
  <si>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</si>
  <si>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</si>
  <si>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</si>
  <si>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</si>
  <si>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</si>
  <si>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</si>
  <si>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</si>
  <si>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</si>
  <si>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</si>
  <si>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</si>
  <si>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</si>
  <si>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</si>
  <si>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</si>
  <si>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</si>
  <si>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</si>
  <si>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</si>
  <si>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</si>
  <si>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</si>
  <si>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</si>
  <si>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</si>
  <si>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</si>
  <si>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</si>
  <si>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</si>
  <si>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</si>
  <si>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</si>
  <si>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</si>
  <si>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</si>
  <si>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</si>
  <si>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</si>
  <si>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</si>
  <si>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</si>
  <si>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</si>
  <si>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</si>
  <si>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</si>
  <si>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</si>
  <si>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</si>
  <si>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</si>
  <si>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</si>
  <si>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</si>
  <si>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</si>
  <si>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</si>
  <si>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</si>
  <si>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</si>
  <si>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</si>
  <si>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</si>
  <si>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</si>
  <si>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</si>
  <si>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</si>
  <si>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</si>
  <si>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</si>
  <si>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</si>
  <si>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</si>
  <si>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</si>
  <si>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</si>
  <si>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</si>
  <si>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</si>
  <si>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</si>
  <si>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</si>
  <si>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</si>
  <si>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</si>
  <si>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</si>
  <si>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</si>
  <si>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</si>
  <si>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</si>
  <si>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</si>
  <si>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</si>
  <si>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</si>
  <si>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</si>
  <si>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</si>
  <si>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</si>
  <si>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</si>
  <si>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</si>
  <si>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</si>
  <si>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</si>
  <si>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</si>
  <si>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</si>
  <si>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</si>
  <si>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</si>
  <si>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</si>
  <si>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</si>
  <si>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</si>
  <si>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</si>
  <si>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</si>
  <si>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</si>
  <si>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</si>
  <si>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</si>
  <si>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</si>
  <si>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</si>
  <si>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</si>
  <si>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</si>
  <si>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</si>
  <si>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</si>
  <si>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</si>
  <si>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</si>
  <si>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</si>
  <si>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</si>
  <si>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</si>
  <si>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</si>
  <si>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</si>
  <si>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</si>
  <si>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</si>
  <si>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</si>
  <si>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</si>
  <si>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</si>
  <si>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</si>
  <si>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</si>
  <si>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</si>
  <si>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</si>
  <si>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</si>
  <si>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</si>
  <si>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</si>
  <si>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</si>
  <si>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</si>
  <si>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</si>
  <si>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</si>
  <si>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</si>
  <si>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</si>
  <si>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</si>
  <si>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</si>
  <si>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</si>
  <si>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</si>
  <si>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</si>
  <si>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</si>
  <si>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</si>
  <si>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</si>
  <si>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</si>
  <si>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</si>
  <si>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</si>
  <si>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</si>
  <si>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</si>
  <si>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</si>
  <si>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</si>
  <si>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</si>
  <si>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</si>
  <si>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</si>
  <si>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</si>
  <si>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</si>
  <si>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</si>
  <si>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</si>
  <si>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</si>
  <si>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</si>
  <si>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</si>
  <si>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</si>
  <si>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</si>
  <si>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</si>
  <si>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</si>
  <si>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</si>
  <si>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</si>
  <si>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</si>
  <si>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</si>
  <si>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</si>
  <si>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</si>
  <si>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</si>
  <si>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</si>
  <si>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</si>
  <si>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</si>
  <si>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</si>
  <si>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</si>
  <si>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</si>
  <si>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</si>
  <si>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</si>
  <si>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</si>
  <si>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</si>
  <si>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</si>
  <si>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</si>
  <si>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</si>
  <si>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</si>
  <si>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</si>
  <si>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</si>
  <si>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</si>
  <si>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</si>
  <si>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</si>
  <si>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</si>
  <si>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</si>
  <si>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</si>
  <si>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</si>
  <si>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</si>
  <si>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</si>
  <si>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</si>
  <si>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</si>
  <si>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</si>
  <si>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</si>
  <si>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</si>
  <si>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</si>
  <si>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</si>
  <si>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</si>
  <si>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</si>
  <si>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</si>
  <si>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</si>
  <si>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</si>
  <si>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</si>
  <si>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</si>
  <si>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</si>
  <si>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</si>
  <si>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</si>
  <si>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</si>
  <si>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</si>
  <si>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</si>
  <si>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</si>
  <si>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</si>
  <si>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</si>
  <si>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</si>
  <si>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</si>
  <si>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</si>
  <si>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</si>
  <si>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</si>
  <si>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</si>
  <si>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</si>
  <si>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</si>
  <si>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</si>
  <si>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</si>
  <si>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</si>
  <si>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</si>
  <si>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</si>
  <si>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</si>
  <si>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</si>
  <si>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</si>
  <si>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</si>
  <si>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</si>
  <si>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</si>
  <si>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</si>
  <si>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</si>
  <si>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</si>
  <si>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</si>
  <si>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</si>
  <si>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</si>
  <si>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</si>
  <si>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</si>
  <si>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</si>
  <si>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</si>
  <si>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</si>
  <si>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</si>
  <si>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</si>
  <si>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</si>
  <si>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</si>
  <si>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</si>
  <si>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</si>
  <si>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</si>
  <si>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</si>
  <si>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</si>
  <si>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</si>
  <si>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</si>
  <si>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</si>
  <si>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</si>
  <si>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</si>
  <si>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</si>
  <si>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</si>
  <si>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</si>
  <si>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</si>
  <si>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</si>
  <si>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</si>
  <si>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</si>
  <si>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</si>
  <si>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</si>
  <si>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</si>
  <si>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</si>
  <si>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</si>
  <si>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</si>
  <si>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</si>
  <si>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</si>
  <si>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</si>
  <si>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</si>
  <si>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</si>
  <si>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</si>
  <si>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</si>
  <si>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</si>
  <si>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</si>
  <si>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</si>
  <si>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</si>
  <si>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</si>
  <si>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</si>
  <si>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</si>
  <si>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</si>
  <si>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</si>
  <si>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</si>
  <si>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</si>
  <si>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</si>
  <si>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</si>
  <si>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</si>
  <si>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</si>
  <si>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</si>
  <si>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</si>
  <si>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</si>
  <si>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</si>
  <si>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</si>
  <si>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</si>
  <si>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</si>
  <si>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</si>
  <si>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</si>
  <si>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</si>
  <si>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</si>
  <si>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</si>
  <si>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</si>
  <si>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</si>
  <si>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</si>
  <si>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</si>
  <si>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</si>
  <si>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</si>
  <si>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</si>
  <si>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</si>
  <si>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</si>
  <si>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</si>
  <si>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</si>
  <si>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</si>
  <si>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</si>
  <si>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</si>
  <si>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</si>
  <si>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</si>
  <si>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</si>
  <si>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</si>
  <si>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</si>
  <si>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</si>
  <si>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</si>
  <si>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</si>
  <si>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</si>
  <si>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</si>
  <si>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</si>
  <si>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</si>
  <si>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</si>
  <si>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</si>
  <si>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</si>
  <si>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</si>
  <si>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</si>
  <si>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</si>
  <si>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</si>
  <si>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</si>
  <si>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</si>
  <si>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</si>
  <si>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</si>
  <si>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</si>
  <si>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</si>
  <si>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</si>
  <si>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</si>
  <si>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</si>
  <si>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</si>
  <si>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</si>
  <si>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</si>
  <si>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</si>
  <si>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</si>
  <si>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</si>
  <si>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</si>
  <si>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</si>
  <si>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</si>
  <si>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</si>
  <si>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</si>
  <si>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</si>
  <si>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</si>
  <si>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</si>
  <si>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</si>
  <si>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</si>
  <si>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</si>
  <si>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</si>
  <si>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</si>
  <si>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</si>
  <si>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</si>
  <si>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</si>
  <si>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</si>
  <si>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</si>
  <si>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</si>
  <si>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</si>
  <si>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</si>
  <si>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</si>
  <si>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</si>
  <si>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</si>
  <si>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</si>
  <si>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</si>
  <si>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</si>
  <si>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</si>
  <si>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</si>
  <si>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</si>
  <si>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</si>
  <si>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</si>
  <si>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</si>
  <si>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</si>
  <si>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</si>
  <si>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</si>
  <si>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</si>
  <si>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</si>
  <si>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</si>
  <si>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</si>
  <si>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</si>
  <si>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</si>
  <si>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</si>
  <si>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</si>
  <si>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</si>
  <si>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</si>
  <si>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</si>
  <si>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</si>
  <si>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</si>
  <si>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</si>
  <si>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</si>
  <si>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</si>
  <si>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</si>
  <si>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</si>
  <si>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</si>
  <si>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</si>
  <si>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</si>
  <si>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</si>
  <si>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</si>
  <si>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</si>
  <si>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</si>
  <si>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</si>
  <si>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</si>
  <si>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</si>
  <si>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</si>
  <si>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</si>
  <si>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</si>
  <si>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</si>
  <si>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</si>
  <si>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</si>
  <si>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</si>
  <si>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</si>
  <si>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</si>
  <si>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</si>
  <si>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</si>
  <si>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</si>
  <si>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</si>
  <si>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</si>
  <si>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</si>
  <si>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</si>
  <si>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</si>
  <si>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</si>
  <si>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</si>
  <si>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</si>
  <si>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</si>
  <si>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</si>
  <si>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</si>
  <si>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</si>
  <si>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</si>
  <si>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</si>
  <si>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</si>
  <si>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</si>
  <si>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</si>
  <si>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</si>
  <si>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</si>
  <si>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</si>
  <si>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</si>
  <si>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</si>
  <si>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</si>
  <si>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</si>
  <si>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</si>
  <si>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</si>
  <si>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</si>
  <si>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</si>
  <si>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</si>
  <si>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</si>
  <si>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</si>
  <si>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</si>
  <si>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</si>
  <si>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</si>
  <si>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</si>
  <si>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</si>
  <si>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</si>
  <si>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</si>
  <si>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</si>
  <si>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</si>
  <si>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</si>
  <si>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</si>
  <si>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</si>
  <si>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</si>
  <si>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</si>
  <si>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</si>
  <si>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</si>
  <si>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</si>
  <si>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</si>
  <si>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</si>
  <si>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</si>
  <si>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</si>
  <si>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</si>
  <si>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</si>
  <si>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</si>
  <si>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</si>
  <si>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</si>
  <si>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</si>
  <si>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</si>
  <si>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</si>
  <si>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</si>
  <si>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</si>
  <si>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</si>
  <si>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</si>
  <si>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</si>
  <si>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</si>
  <si>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</si>
  <si>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</si>
  <si>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</si>
  <si>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</si>
  <si>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</si>
  <si>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</si>
  <si>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</si>
  <si>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</si>
  <si>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</si>
  <si>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</si>
  <si>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</si>
  <si>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</si>
  <si>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</si>
  <si>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</si>
  <si>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</si>
  <si>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</si>
  <si>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</si>
  <si>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</si>
  <si>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</si>
  <si>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</si>
  <si>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</si>
  <si>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</si>
  <si>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</si>
  <si>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</si>
  <si>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</si>
  <si>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</si>
  <si>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</si>
  <si>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</si>
  <si>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</si>
  <si>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</si>
  <si>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</si>
  <si>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</si>
  <si>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</si>
  <si>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</si>
  <si>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</si>
  <si>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</si>
  <si>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</si>
  <si>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</si>
  <si>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</si>
  <si>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</si>
  <si>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</si>
  <si>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</si>
  <si>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</si>
  <si>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</si>
  <si>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</si>
  <si>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</si>
  <si>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</si>
  <si>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</si>
  <si>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</si>
  <si>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</si>
  <si>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</si>
  <si>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</si>
  <si>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</si>
  <si>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</si>
  <si>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</si>
  <si>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</si>
  <si>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</si>
  <si>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</si>
  <si>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</si>
  <si>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</si>
  <si>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</si>
  <si>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</si>
  <si>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</si>
  <si>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</si>
  <si>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</si>
  <si>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</si>
  <si>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</si>
  <si>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</si>
  <si>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</si>
  <si>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</si>
  <si>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</si>
  <si>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</si>
  <si>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</si>
  <si>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</si>
  <si>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</si>
  <si>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</si>
  <si>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</si>
  <si>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</si>
  <si>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</si>
  <si>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</si>
  <si>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</si>
  <si>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</si>
  <si>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</si>
  <si>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</si>
  <si>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</si>
  <si>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</si>
  <si>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</si>
  <si>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</si>
  <si>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</si>
  <si>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</si>
  <si>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</si>
  <si>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</si>
  <si>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</si>
  <si>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</si>
  <si>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</si>
  <si>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</si>
  <si>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</si>
  <si>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</si>
  <si>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</si>
  <si>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</si>
  <si>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</si>
  <si>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</si>
  <si>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</si>
  <si>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</si>
  <si>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</si>
  <si>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</si>
  <si>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</si>
  <si>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</si>
  <si>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</si>
  <si>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</si>
  <si>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</si>
  <si>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</si>
  <si>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</si>
  <si>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</si>
  <si>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</si>
  <si>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</si>
  <si>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</si>
  <si>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</si>
  <si>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</si>
  <si>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</si>
  <si>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</si>
  <si>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</si>
  <si>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</si>
  <si>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</si>
  <si>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</si>
  <si>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</si>
  <si>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</si>
  <si>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</si>
  <si>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</si>
  <si>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</si>
  <si>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</si>
  <si>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</si>
  <si>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</si>
  <si>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</si>
  <si>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</si>
  <si>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</si>
  <si>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</si>
  <si>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</si>
  <si>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</si>
  <si>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</si>
  <si>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</si>
  <si>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</si>
  <si>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</si>
  <si>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</si>
  <si>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</si>
  <si>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</si>
  <si>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</si>
  <si>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</si>
  <si>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</si>
  <si>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</si>
  <si>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</si>
  <si>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</si>
  <si>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</si>
  <si>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</si>
  <si>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</si>
  <si>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</si>
  <si>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</si>
  <si>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</si>
  <si>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</si>
  <si>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</si>
  <si>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</si>
  <si>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</si>
  <si>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</si>
  <si>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</si>
  <si>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</si>
  <si>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</si>
  <si>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</si>
  <si>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</si>
  <si>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</si>
  <si>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</si>
  <si>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</si>
  <si>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</si>
  <si>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</si>
  <si>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</si>
  <si>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</si>
  <si>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</si>
  <si>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</si>
  <si>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</si>
  <si>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</si>
  <si>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</si>
  <si>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</si>
  <si>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</si>
  <si>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</si>
  <si>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</si>
  <si>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</si>
  <si>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</si>
  <si>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</si>
  <si>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</si>
  <si>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</si>
  <si>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</si>
  <si>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</si>
  <si>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</si>
  <si>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</si>
  <si>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</si>
  <si>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</si>
  <si>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</si>
  <si>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</si>
  <si>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</si>
  <si>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</si>
  <si>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</si>
  <si>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</si>
  <si>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</si>
  <si>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</si>
  <si>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</si>
  <si>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</si>
  <si>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</si>
  <si>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</si>
  <si>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</si>
  <si>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</si>
  <si>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</si>
  <si>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</si>
  <si>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</si>
  <si>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</si>
  <si>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</si>
  <si>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</si>
  <si>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</si>
  <si>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</si>
  <si>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</si>
  <si>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</si>
  <si>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</si>
  <si>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</si>
  <si>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</si>
  <si>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</si>
  <si>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</si>
  <si>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</si>
  <si>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</si>
  <si>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</si>
  <si>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</si>
  <si>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</si>
  <si>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</si>
  <si>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</si>
  <si>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</si>
  <si>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</si>
  <si>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</si>
  <si>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</si>
  <si>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</si>
  <si>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</si>
  <si>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</si>
  <si>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</si>
  <si>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</si>
  <si>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</si>
  <si>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</si>
  <si>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</si>
  <si>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</si>
  <si>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</si>
  <si>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</si>
  <si>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</si>
  <si>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</si>
  <si>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</si>
  <si>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</si>
  <si>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</si>
  <si>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</si>
  <si>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</si>
  <si>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</si>
  <si>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</si>
  <si>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</si>
  <si>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</si>
  <si>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</si>
  <si>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</si>
  <si>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</si>
  <si>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</si>
  <si>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</si>
  <si>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</si>
  <si>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</si>
  <si>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</si>
  <si>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</si>
  <si>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</si>
  <si>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</si>
  <si>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</si>
  <si>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</si>
  <si>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</si>
  <si>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</si>
  <si>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</si>
  <si>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</si>
  <si>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</si>
  <si>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</si>
  <si>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</si>
  <si>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</si>
  <si>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</si>
  <si>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</si>
  <si>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</si>
  <si>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</si>
  <si>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</si>
  <si>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</si>
  <si>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</si>
  <si>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</si>
  <si>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</si>
  <si>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</si>
  <si>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</si>
  <si>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</si>
  <si>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</si>
  <si>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</si>
  <si>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</si>
  <si>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</si>
  <si>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</si>
  <si>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</si>
  <si>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</si>
  <si>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</si>
  <si>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</si>
  <si>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</si>
  <si>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</si>
  <si>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</si>
  <si>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</si>
  <si>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</si>
  <si>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</si>
  <si>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</si>
  <si>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</si>
  <si>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</si>
  <si>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</si>
  <si>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</si>
  <si>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</si>
  <si>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</si>
  <si>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</si>
  <si>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</si>
  <si>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</si>
  <si>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</si>
  <si>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</si>
  <si>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</si>
  <si>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</si>
  <si>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</si>
  <si>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</si>
  <si>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</si>
  <si>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</si>
  <si>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</si>
  <si>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</si>
  <si>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</si>
  <si>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</si>
  <si>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</si>
  <si>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</si>
  <si>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</si>
  <si>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</si>
  <si>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</si>
  <si>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</si>
  <si>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</si>
  <si>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</si>
  <si>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</si>
  <si>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</si>
  <si>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</si>
  <si>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</si>
  <si>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</si>
  <si>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</si>
  <si>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</si>
  <si>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</si>
  <si>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</si>
  <si>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</si>
  <si>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</si>
  <si>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</si>
  <si>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</si>
  <si>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</si>
  <si>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</si>
  <si>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</si>
  <si>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</si>
  <si>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</si>
  <si>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</si>
  <si>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</si>
  <si>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</si>
  <si>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</si>
  <si>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</si>
  <si>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</si>
  <si>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</si>
  <si>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</si>
  <si>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</si>
  <si>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</si>
  <si>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</si>
  <si>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</si>
  <si>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</si>
  <si>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</si>
  <si>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</si>
  <si>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</si>
  <si>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</si>
  <si>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</si>
  <si>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</si>
  <si>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</si>
  <si>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</si>
  <si>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</si>
  <si>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</si>
  <si>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</si>
  <si>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</si>
  <si>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</si>
  <si>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</si>
  <si>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</si>
  <si>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</si>
  <si>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</si>
  <si>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</si>
  <si>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</si>
  <si>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</si>
  <si>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</si>
  <si>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</si>
  <si>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</si>
  <si>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</si>
  <si>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</si>
  <si>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</si>
  <si>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</si>
  <si>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</si>
  <si>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</si>
  <si>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</si>
  <si>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</si>
  <si>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</si>
  <si>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</si>
  <si>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</si>
  <si>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</si>
  <si>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</si>
  <si>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</si>
  <si>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</si>
  <si>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</si>
  <si>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</si>
  <si>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</si>
  <si>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</si>
  <si>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</si>
  <si>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</si>
  <si>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</si>
  <si>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</si>
  <si>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</si>
  <si>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</si>
  <si>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</si>
  <si>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</si>
  <si>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</si>
  <si>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</si>
  <si>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</si>
  <si>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</si>
  <si>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</si>
  <si>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</si>
  <si>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</si>
  <si>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</si>
  <si>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</si>
  <si>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</si>
  <si>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</si>
  <si>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</si>
  <si>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</si>
  <si>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</si>
  <si>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</si>
  <si>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</si>
  <si>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</si>
  <si>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</si>
  <si>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</si>
  <si>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</si>
  <si>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</si>
  <si>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</si>
  <si>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</si>
  <si>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</si>
  <si>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</si>
  <si>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</si>
  <si>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</si>
  <si>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</si>
  <si>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</si>
  <si>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</si>
  <si>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</si>
  <si>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</si>
  <si>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</si>
  <si>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</si>
  <si>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</si>
  <si>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</si>
  <si>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</si>
  <si>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</si>
  <si>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</si>
  <si>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</si>
  <si>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</si>
  <si>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</si>
  <si>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</si>
  <si>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</si>
  <si>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</si>
  <si>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</si>
  <si>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</si>
  <si>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</si>
  <si>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</si>
  <si>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</si>
  <si>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</si>
  <si>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</si>
  <si>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</si>
  <si>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</si>
  <si>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</si>
  <si>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</si>
  <si>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</si>
  <si>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</si>
  <si>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</si>
  <si>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</si>
  <si>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</si>
  <si>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</si>
  <si>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</si>
  <si>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</si>
  <si>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</si>
  <si>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</si>
  <si>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</si>
  <si>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</si>
  <si>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</si>
  <si>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</si>
  <si>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</si>
  <si>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</si>
  <si>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</si>
  <si>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</si>
  <si>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</si>
  <si>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</si>
  <si>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</si>
  <si>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</si>
  <si>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</si>
  <si>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</si>
  <si>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</si>
  <si>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</si>
  <si>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</si>
  <si>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</si>
  <si>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</si>
  <si>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</si>
  <si>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</si>
  <si>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</si>
  <si>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</si>
  <si>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</si>
  <si>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</si>
  <si>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</si>
  <si>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</si>
  <si>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</si>
  <si>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</si>
  <si>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</si>
  <si>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</si>
  <si>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</si>
  <si>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</si>
  <si>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</si>
  <si>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</si>
  <si>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</si>
  <si>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</si>
  <si>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</si>
  <si>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</si>
  <si>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</si>
  <si>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</si>
  <si>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</si>
  <si>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</si>
  <si>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</si>
  <si>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</si>
  <si>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</si>
  <si>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</si>
  <si>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</si>
  <si>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</si>
  <si>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</si>
  <si>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</si>
  <si>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</si>
  <si>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</si>
  <si>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</si>
  <si>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</si>
  <si>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</si>
  <si>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</si>
  <si>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</si>
  <si>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</si>
  <si>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</si>
  <si>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</si>
  <si>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</si>
  <si>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</si>
  <si>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</si>
  <si>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</si>
  <si>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</si>
  <si>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</si>
  <si>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</si>
  <si>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</si>
  <si>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</si>
  <si>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</si>
  <si>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</si>
  <si>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</si>
  <si>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</si>
  <si>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</si>
  <si>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</si>
  <si>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</si>
  <si>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</si>
  <si>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</si>
  <si>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</si>
  <si>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</si>
  <si>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</si>
  <si>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</si>
  <si>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</si>
  <si>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</si>
  <si>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</si>
  <si>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</si>
  <si>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</si>
  <si>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</si>
  <si>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</si>
  <si>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</si>
  <si>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</si>
  <si>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</si>
  <si>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</si>
  <si>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</si>
  <si>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</si>
  <si>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</si>
  <si>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</si>
  <si>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</si>
  <si>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</si>
  <si>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</si>
  <si>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</si>
  <si>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</si>
  <si>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</si>
  <si>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</si>
  <si>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</si>
  <si>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</si>
  <si>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</si>
  <si>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</si>
  <si>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</si>
  <si>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</si>
  <si>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</si>
  <si>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</si>
  <si>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</si>
  <si>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</si>
  <si>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</si>
  <si>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</si>
  <si>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</si>
  <si>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</si>
  <si>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</si>
  <si>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</si>
  <si>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</si>
  <si>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</si>
  <si>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</si>
  <si>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</si>
  <si>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</si>
  <si>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</si>
  <si>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</si>
  <si>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</si>
  <si>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</si>
  <si>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</si>
  <si>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</si>
  <si>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</si>
  <si>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</si>
  <si>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</si>
  <si>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</si>
  <si>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</si>
  <si>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</si>
  <si>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</si>
  <si>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</si>
  <si>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</si>
  <si>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</si>
  <si>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</si>
  <si>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</si>
  <si>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</si>
  <si>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</si>
  <si>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</si>
  <si>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</si>
  <si>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</si>
  <si>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</si>
  <si>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</si>
  <si>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</si>
  <si>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</si>
  <si>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</si>
  <si>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</si>
  <si>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</si>
  <si>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</si>
  <si>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</si>
  <si>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</si>
  <si>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</si>
  <si>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</si>
  <si>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</si>
  <si>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</si>
  <si>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</si>
  <si>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</si>
  <si>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</si>
  <si>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</si>
  <si>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</si>
  <si>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</si>
  <si>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</si>
  <si>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</si>
  <si>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</si>
  <si>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</si>
  <si>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</si>
  <si>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</si>
  <si>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</si>
  <si>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</si>
  <si>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</si>
  <si>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</si>
  <si>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</si>
  <si>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</si>
  <si>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</si>
  <si>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</si>
  <si>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</si>
  <si>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</si>
  <si>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</si>
  <si>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</si>
  <si>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</si>
  <si>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</si>
  <si>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</si>
  <si>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</si>
  <si>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</si>
  <si>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</si>
  <si>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</si>
  <si>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</si>
  <si>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</si>
  <si>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</si>
  <si>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</si>
  <si>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</si>
  <si>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</si>
  <si>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</si>
  <si>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</si>
  <si>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</si>
  <si>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</si>
  <si>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</si>
  <si>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</si>
  <si>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</si>
  <si>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</si>
  <si>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</si>
  <si>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</si>
  <si>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</si>
  <si>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</si>
  <si>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</si>
  <si>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</si>
  <si>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</si>
  <si>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</si>
  <si>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</si>
  <si>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</si>
  <si>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</si>
  <si>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</si>
  <si>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</si>
  <si>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</si>
  <si>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</si>
  <si>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</si>
  <si>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</si>
  <si>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</si>
  <si>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</si>
  <si>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</si>
  <si>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</si>
  <si>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</si>
  <si>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</si>
  <si>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</si>
  <si>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</si>
  <si>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</si>
  <si>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</si>
  <si>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</si>
  <si>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</si>
  <si>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</si>
  <si>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</si>
  <si>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</si>
  <si>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</si>
  <si>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</si>
  <si>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</si>
  <si>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</si>
  <si>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</si>
  <si>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</si>
  <si>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</si>
  <si>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</si>
  <si>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</si>
  <si>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</si>
  <si>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</si>
  <si>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</si>
  <si>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</si>
  <si>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</si>
  <si>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</si>
  <si>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</si>
  <si>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</si>
  <si>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</si>
  <si>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</si>
  <si>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</si>
  <si>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</si>
  <si>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</si>
  <si>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</si>
  <si>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</si>
  <si>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</si>
  <si>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</si>
  <si>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</si>
  <si>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</si>
  <si>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</si>
  <si>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</si>
  <si>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</si>
  <si>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</si>
  <si>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</si>
  <si>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</si>
  <si>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</si>
  <si>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</si>
  <si>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</si>
  <si>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</si>
  <si>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</si>
  <si>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</si>
  <si>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</si>
  <si>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</si>
  <si>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</si>
  <si>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</si>
  <si>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</si>
  <si>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</si>
  <si>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</si>
  <si>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</si>
  <si>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</si>
  <si>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</si>
  <si>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</si>
  <si>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</si>
  <si>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</si>
  <si>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</si>
  <si>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</si>
  <si>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</si>
  <si>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</si>
  <si>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</si>
  <si>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</si>
  <si>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</si>
  <si>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</si>
  <si>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</si>
  <si>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</si>
  <si>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</si>
  <si>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</si>
  <si>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</si>
  <si>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</si>
  <si>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</si>
  <si>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</si>
  <si>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</si>
  <si>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</si>
  <si>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</si>
  <si>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</si>
  <si>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</si>
  <si>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</si>
  <si>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</si>
  <si>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</si>
  <si>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</si>
  <si>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</si>
  <si>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</si>
  <si>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</si>
  <si>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</si>
  <si>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</si>
  <si>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</si>
  <si>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</si>
  <si>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</si>
  <si>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</si>
  <si>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</si>
  <si>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</si>
  <si>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</si>
  <si>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</si>
  <si>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</si>
  <si>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</si>
  <si>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</si>
  <si>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</si>
  <si>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</si>
  <si>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</si>
  <si>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</si>
  <si>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</si>
  <si>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</si>
  <si>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</si>
  <si>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</si>
  <si>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</si>
  <si>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</si>
  <si>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</si>
  <si>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</si>
  <si>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</si>
  <si>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</si>
  <si>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</si>
  <si>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</si>
  <si>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</si>
  <si>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</si>
  <si>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</si>
  <si>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</si>
  <si>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</si>
  <si>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</si>
  <si>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</si>
  <si>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</si>
  <si>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</si>
  <si>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</si>
  <si>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</si>
  <si>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</si>
  <si>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</si>
  <si>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</si>
  <si>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</si>
  <si>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</si>
  <si>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</si>
  <si>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</si>
  <si>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</si>
  <si>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</si>
  <si>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</si>
  <si>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</si>
  <si>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</si>
  <si>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</si>
  <si>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</si>
  <si>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</si>
  <si>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</si>
  <si>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</si>
  <si>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</si>
  <si>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</si>
  <si>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</si>
  <si>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</si>
  <si>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</si>
  <si>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</si>
  <si>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</si>
  <si>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</si>
  <si>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</si>
  <si>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</si>
  <si>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</si>
  <si>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</si>
  <si>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</si>
  <si>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</si>
  <si>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</si>
  <si>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</si>
  <si>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</si>
  <si>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</si>
  <si>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</si>
  <si>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</si>
  <si>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</si>
  <si>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</si>
  <si>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</si>
  <si>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</si>
  <si>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</si>
  <si>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</si>
  <si>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</si>
  <si>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</si>
  <si>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</si>
  <si>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</si>
  <si>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</si>
  <si>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</si>
  <si>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</si>
  <si>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</si>
  <si>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</si>
  <si>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</si>
  <si>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</si>
  <si>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</si>
  <si>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</si>
  <si>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</si>
  <si>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</si>
  <si>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</si>
  <si>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</si>
  <si>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</si>
  <si>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</si>
  <si>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</si>
  <si>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</si>
  <si>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</si>
  <si>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</si>
  <si>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</si>
  <si>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</si>
  <si>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</si>
  <si>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</si>
  <si>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</si>
  <si>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</si>
  <si>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</si>
  <si>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</si>
  <si>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</si>
  <si>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</si>
  <si>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</si>
  <si>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</si>
  <si>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</si>
  <si>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</si>
  <si>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</si>
  <si>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</si>
  <si>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</si>
  <si>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</si>
  <si>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</si>
  <si>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</si>
  <si>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</si>
  <si>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</si>
  <si>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</si>
  <si>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</si>
  <si>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</si>
  <si>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</si>
  <si>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</si>
  <si>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</si>
  <si>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</si>
  <si>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</si>
  <si>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</si>
  <si>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</si>
  <si>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</si>
  <si>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</si>
  <si>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</si>
  <si>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</si>
  <si>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</si>
  <si>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</si>
  <si>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</si>
  <si>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</si>
  <si>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</si>
  <si>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</si>
  <si>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</si>
  <si>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</si>
  <si>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</si>
  <si>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</si>
  <si>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</si>
  <si>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</si>
  <si>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</si>
  <si>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</si>
  <si>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</si>
  <si>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</si>
  <si>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</si>
  <si>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</si>
  <si>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</si>
  <si>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</si>
  <si>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</si>
  <si>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</si>
  <si>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</si>
  <si>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</si>
  <si>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</si>
  <si>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</si>
  <si>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</si>
  <si>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</si>
  <si>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</si>
  <si>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</si>
  <si>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</si>
  <si>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</si>
  <si>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</si>
  <si>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</si>
  <si>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</si>
  <si>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</si>
  <si>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</si>
  <si>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</si>
  <si>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</si>
  <si>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</si>
  <si>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</si>
  <si>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</si>
  <si>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</si>
  <si>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</si>
  <si>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</si>
  <si>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</si>
  <si>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</si>
  <si>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</si>
  <si>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</si>
  <si>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</si>
  <si>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</si>
  <si>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</si>
  <si>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</si>
  <si>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</si>
  <si>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</si>
  <si>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</si>
  <si>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</si>
  <si>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</si>
  <si>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</si>
  <si>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</si>
  <si>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</si>
  <si>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</si>
  <si>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</si>
  <si>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</si>
  <si>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</si>
  <si>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</si>
  <si>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</si>
  <si>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</si>
  <si>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</si>
  <si>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</si>
  <si>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</si>
  <si>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</si>
  <si>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</si>
  <si>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</si>
  <si>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</si>
  <si>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</si>
  <si>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</si>
  <si>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</si>
  <si>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</si>
  <si>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</si>
  <si>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</si>
  <si>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</si>
  <si>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</si>
  <si>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</si>
  <si>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</si>
  <si>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</si>
  <si>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</si>
  <si>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</si>
  <si>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</si>
  <si>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</si>
  <si>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</si>
  <si>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</si>
  <si>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</si>
  <si>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</si>
  <si>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</si>
  <si>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</si>
  <si>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</si>
  <si>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</si>
  <si>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</si>
  <si>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</si>
  <si>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</si>
  <si>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</si>
  <si>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</si>
  <si>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</si>
  <si>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</si>
  <si>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</si>
  <si>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</si>
  <si>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</si>
  <si>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</si>
  <si>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</si>
  <si>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</si>
  <si>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</si>
  <si>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</si>
  <si>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</si>
  <si>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</si>
  <si>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</si>
  <si>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</si>
  <si>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</si>
  <si>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</si>
  <si>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</si>
  <si>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</si>
  <si>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</si>
  <si>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</si>
  <si>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</si>
  <si>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</si>
  <si>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</si>
  <si>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</si>
  <si>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</si>
  <si>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</si>
  <si>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</si>
  <si>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</si>
  <si>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</si>
  <si>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</si>
  <si>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</si>
  <si>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</si>
  <si>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</si>
  <si>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</si>
  <si>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</si>
  <si>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</si>
  <si>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</si>
  <si>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</si>
  <si>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</si>
  <si>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</si>
  <si>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</si>
  <si>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</si>
  <si>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</si>
  <si>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</si>
  <si>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</si>
  <si>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</si>
  <si>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</si>
  <si>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</si>
  <si>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</si>
  <si>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</si>
  <si>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</si>
  <si>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</si>
  <si>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</si>
  <si>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</si>
  <si>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</si>
  <si>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</si>
  <si>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</si>
  <si>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</si>
  <si>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</si>
  <si>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</si>
  <si>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</si>
  <si>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</si>
  <si>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</si>
  <si>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</si>
  <si>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</si>
  <si>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</si>
  <si>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</si>
  <si>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</si>
  <si>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</si>
  <si>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</si>
  <si>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</si>
  <si>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</si>
  <si>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</si>
  <si>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</si>
  <si>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</si>
  <si>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</si>
  <si>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</si>
  <si>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</si>
  <si>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</si>
  <si>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</si>
  <si>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</si>
  <si>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</si>
  <si>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</si>
  <si>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</si>
  <si>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</si>
  <si>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</si>
  <si>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</si>
  <si>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</si>
  <si>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</si>
  <si>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</si>
  <si>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</si>
  <si>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</si>
  <si>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</si>
  <si>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</si>
  <si>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</si>
  <si>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</si>
  <si>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</si>
  <si>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</si>
  <si>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</si>
  <si>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</si>
  <si>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</si>
  <si>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</si>
  <si>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</si>
  <si>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</si>
  <si>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</si>
  <si>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</si>
  <si>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</si>
  <si>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</si>
  <si>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</si>
  <si>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</si>
  <si>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</si>
  <si>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</si>
  <si>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</si>
  <si>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</si>
  <si>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</si>
  <si>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</si>
  <si>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</si>
  <si>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</si>
  <si>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</si>
  <si>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</si>
  <si>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</si>
  <si>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</si>
  <si>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</si>
  <si>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</si>
  <si>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</si>
  <si>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</si>
  <si>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</si>
  <si>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</si>
  <si>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</si>
  <si>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</si>
  <si>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</si>
  <si>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</si>
  <si>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</si>
  <si>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</si>
  <si>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</si>
  <si>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</si>
  <si>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</si>
  <si>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</si>
  <si>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</si>
  <si>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</si>
  <si>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</si>
  <si>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</si>
  <si>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</si>
  <si>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</si>
  <si>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</si>
  <si>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</si>
  <si>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</si>
  <si>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</si>
  <si>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</si>
  <si>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</si>
  <si>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</si>
  <si>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</si>
  <si>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</si>
  <si>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</si>
  <si>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</si>
  <si>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</si>
  <si>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</si>
  <si>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</si>
  <si>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</si>
  <si>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</si>
  <si>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</si>
  <si>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</si>
  <si>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</si>
  <si>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</si>
  <si>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</si>
  <si>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</si>
  <si>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</si>
  <si>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</si>
  <si>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</si>
  <si>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</si>
  <si>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</si>
  <si>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</si>
  <si>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</si>
  <si>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</si>
  <si>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</si>
  <si>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</si>
  <si>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</si>
  <si>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</si>
  <si>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</si>
  <si>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</si>
  <si>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</si>
  <si>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</si>
  <si>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</si>
  <si>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</si>
  <si>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</si>
  <si>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</si>
  <si>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</si>
  <si>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</si>
  <si>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</si>
  <si>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</si>
  <si>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</si>
  <si>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</si>
  <si>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</si>
  <si>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</si>
  <si>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</si>
  <si>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</si>
  <si>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</si>
  <si>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</si>
  <si>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</si>
  <si>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</si>
  <si>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</si>
  <si>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</si>
  <si>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</si>
  <si>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</si>
  <si>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</si>
  <si>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</si>
  <si>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</si>
  <si>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</si>
  <si>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</si>
  <si>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</si>
  <si>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</si>
  <si>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</si>
  <si>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</si>
  <si>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</si>
  <si>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</si>
  <si>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</si>
  <si>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</si>
  <si>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</si>
  <si>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</si>
  <si>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</si>
  <si>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</si>
  <si>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</si>
  <si>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</si>
  <si>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</si>
  <si>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</si>
  <si>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</si>
  <si>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</si>
  <si>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</si>
  <si>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</si>
  <si>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</si>
  <si>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</si>
  <si>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</si>
  <si>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</si>
  <si>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</si>
  <si>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</si>
  <si>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</si>
  <si>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</si>
  <si>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</si>
  <si>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</si>
  <si>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</si>
  <si>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</si>
  <si>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</si>
  <si>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</si>
  <si>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</si>
  <si>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</si>
  <si>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</si>
  <si>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</si>
  <si>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</si>
  <si>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</si>
  <si>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</si>
  <si>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</si>
  <si>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</si>
  <si>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</si>
  <si>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</si>
  <si>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</si>
  <si>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</si>
  <si>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</si>
  <si>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</si>
  <si>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</si>
  <si>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</si>
  <si>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</si>
  <si>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</si>
  <si>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</si>
  <si>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</si>
  <si>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</si>
  <si>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</si>
  <si>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</si>
  <si>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</si>
  <si>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</si>
  <si>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</si>
  <si>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</si>
  <si>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</si>
  <si>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</si>
  <si>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</si>
  <si>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</si>
  <si>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</si>
  <si>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</si>
  <si>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</si>
  <si>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</si>
  <si>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</si>
  <si>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</si>
  <si>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</si>
  <si>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</si>
  <si>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</si>
  <si>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</si>
  <si>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</si>
  <si>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</si>
  <si>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</si>
  <si>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</si>
  <si>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</si>
  <si>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</si>
  <si>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</si>
  <si>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</si>
  <si>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</si>
  <si>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</si>
  <si>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</si>
  <si>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</si>
  <si>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</si>
  <si>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</si>
  <si>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</si>
  <si>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</si>
  <si>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</si>
  <si>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</si>
  <si>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</si>
  <si>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</si>
  <si>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</si>
  <si>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</si>
  <si>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</si>
  <si>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</si>
  <si>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</si>
  <si>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</si>
  <si>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</si>
  <si>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</si>
  <si>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</si>
  <si>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</si>
  <si>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</si>
  <si>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</si>
  <si>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</si>
  <si>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</si>
  <si>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</si>
  <si>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</si>
  <si>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</si>
  <si>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</si>
  <si>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</si>
  <si>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</si>
  <si>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</si>
  <si>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</si>
  <si>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</si>
  <si>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</si>
  <si>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</si>
  <si>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</si>
  <si>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</si>
  <si>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</si>
  <si>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</si>
  <si>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</si>
  <si>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</si>
  <si>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</si>
  <si>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</si>
  <si>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</si>
  <si>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</si>
  <si>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</si>
  <si>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</si>
  <si>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</si>
  <si>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</si>
  <si>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</si>
  <si>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</si>
  <si>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</si>
  <si>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</si>
  <si>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</si>
  <si>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</si>
  <si>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</si>
  <si>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</si>
  <si>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</si>
  <si>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</si>
  <si>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</si>
  <si>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</si>
  <si>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</si>
  <si>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</si>
  <si>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</si>
  <si>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</si>
  <si>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</si>
  <si>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</si>
  <si>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</si>
  <si>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</si>
  <si>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</si>
  <si>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</si>
  <si>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</si>
  <si>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</si>
  <si>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</si>
  <si>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</si>
  <si>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</si>
  <si>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</si>
  <si>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</si>
  <si>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</si>
  <si>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</si>
  <si>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</si>
  <si>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</si>
  <si>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</si>
  <si>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</si>
  <si>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</si>
  <si>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</si>
  <si>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</si>
  <si>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</si>
  <si>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</si>
  <si>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</si>
  <si>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</si>
  <si>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</si>
  <si>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</si>
  <si>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</si>
  <si>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</si>
  <si>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</si>
  <si>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</si>
  <si>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</si>
  <si>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</si>
  <si>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</si>
  <si>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</si>
  <si>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</si>
  <si>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</si>
  <si>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</si>
  <si>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</si>
  <si>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</si>
  <si>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</si>
  <si>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</si>
  <si>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</si>
  <si>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</si>
  <si>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</si>
  <si>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</si>
  <si>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</si>
  <si>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</si>
  <si>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</si>
  <si>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</si>
  <si>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</si>
  <si>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</si>
  <si>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</si>
  <si>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</si>
  <si>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</si>
  <si>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</si>
  <si>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</si>
  <si>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</si>
  <si>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</si>
  <si>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</si>
  <si>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</si>
  <si>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</si>
  <si>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</si>
  <si>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</si>
  <si>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</si>
  <si>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</si>
  <si>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</si>
  <si>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</si>
  <si>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</si>
  <si>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</si>
  <si>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</si>
  <si>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</si>
  <si>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</si>
  <si>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</si>
  <si>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</si>
  <si>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</si>
  <si>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</si>
  <si>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</si>
  <si>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</si>
  <si>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</si>
  <si>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</si>
  <si>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</si>
  <si>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</si>
  <si>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</si>
  <si>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</si>
  <si>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</si>
  <si>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</si>
  <si>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</si>
  <si>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</si>
  <si>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</si>
  <si>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</si>
  <si>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</si>
  <si>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</si>
  <si>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</si>
  <si>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</si>
  <si>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</si>
  <si>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</si>
  <si>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</si>
  <si>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</si>
  <si>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</si>
  <si>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</si>
  <si>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</si>
  <si>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</si>
  <si>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</si>
  <si>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</si>
  <si>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</si>
  <si>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</si>
  <si>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</si>
  <si>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</si>
  <si>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</si>
  <si>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</si>
  <si>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</si>
  <si>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</si>
  <si>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</si>
  <si>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</si>
  <si>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</si>
  <si>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</si>
  <si>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</si>
  <si>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</si>
  <si>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</si>
  <si>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</si>
  <si>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</si>
  <si>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</si>
  <si>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</si>
  <si>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</si>
  <si>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</si>
  <si>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</si>
  <si>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</si>
  <si>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</si>
  <si>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</si>
  <si>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</si>
  <si>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</si>
  <si>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</si>
  <si>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</si>
  <si>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</si>
  <si>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</si>
  <si>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</si>
  <si>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</si>
  <si>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</si>
  <si>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</si>
  <si>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</si>
  <si>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</si>
  <si>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</si>
  <si>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</si>
  <si>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</si>
  <si>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</si>
  <si>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</si>
  <si>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</si>
  <si>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</si>
  <si>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</si>
  <si>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</si>
  <si>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</si>
  <si>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</si>
  <si>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</si>
  <si>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</si>
  <si>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</si>
  <si>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</si>
  <si>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</si>
  <si>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</si>
  <si>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</si>
  <si>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</si>
  <si>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</si>
  <si>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</si>
  <si>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</si>
  <si>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</si>
  <si>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</si>
  <si>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</si>
  <si>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</si>
  <si>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</si>
  <si>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</si>
  <si>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</si>
  <si>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</si>
  <si>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</si>
  <si>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</si>
  <si>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</si>
  <si>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</si>
  <si>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</si>
  <si>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</si>
  <si>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</si>
  <si>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</si>
  <si>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</si>
  <si>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</si>
  <si>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</si>
  <si>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</si>
  <si>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</si>
  <si>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</si>
  <si>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</si>
  <si>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</si>
  <si>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</si>
  <si>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</si>
  <si>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</si>
  <si>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</si>
  <si>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</si>
  <si>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</si>
  <si>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</si>
  <si>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</si>
  <si>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</si>
  <si>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</si>
  <si>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</si>
  <si>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</si>
  <si>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</si>
  <si>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</si>
  <si>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</si>
  <si>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</si>
  <si>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</si>
  <si>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</si>
  <si>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</si>
  <si>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</si>
  <si>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</si>
  <si>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</si>
  <si>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</si>
  <si>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</si>
  <si>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</si>
  <si>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</si>
  <si>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</si>
  <si>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</si>
  <si>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</si>
  <si>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</si>
  <si>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</si>
  <si>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</si>
  <si>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</si>
  <si>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</si>
  <si>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</si>
  <si>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</si>
  <si>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</si>
  <si>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</si>
  <si>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</si>
  <si>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</si>
  <si>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</si>
  <si>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</si>
  <si>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</si>
  <si>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</si>
  <si>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</si>
  <si>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</si>
  <si>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</si>
  <si>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</si>
  <si>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</si>
  <si>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</si>
  <si>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</si>
  <si>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</si>
  <si>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</si>
  <si>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</si>
  <si>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</si>
  <si>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</si>
  <si>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</si>
  <si>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</si>
  <si>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</si>
  <si>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</si>
  <si>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</si>
  <si>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</si>
  <si>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</si>
  <si>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</si>
  <si>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</si>
  <si>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</si>
  <si>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</si>
  <si>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</si>
  <si>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</si>
  <si>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</si>
  <si>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</si>
  <si>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</si>
  <si>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</si>
  <si>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</si>
  <si>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</si>
  <si>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</si>
  <si>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</si>
  <si>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</si>
  <si>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</si>
  <si>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</si>
  <si>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</si>
  <si>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</si>
  <si>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</si>
  <si>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</si>
  <si>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</si>
  <si>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</si>
  <si>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</si>
  <si>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</si>
  <si>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</si>
  <si>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</si>
  <si>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</si>
  <si>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</si>
  <si>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</si>
  <si>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</si>
  <si>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</si>
  <si>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</si>
  <si>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</si>
  <si>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</si>
  <si>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</si>
  <si>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</si>
  <si>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</si>
  <si>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</si>
  <si>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</si>
  <si>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</si>
  <si>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</si>
  <si>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</si>
  <si>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</si>
  <si>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</si>
  <si>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</si>
  <si>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</si>
  <si>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</si>
  <si>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</si>
  <si>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</si>
  <si>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</si>
  <si>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</si>
  <si>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</si>
  <si>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</si>
  <si>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</si>
  <si>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</si>
  <si>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</si>
  <si>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</si>
  <si>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</si>
  <si>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</si>
  <si>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</si>
  <si>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</si>
  <si>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</si>
  <si>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</si>
  <si>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</si>
  <si>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</si>
  <si>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</si>
  <si>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</si>
  <si>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</si>
  <si>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</si>
  <si>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</si>
  <si>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</si>
  <si>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</si>
  <si>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</si>
  <si>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</si>
  <si>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</si>
  <si>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</si>
  <si>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</si>
  <si>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</si>
  <si>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</si>
  <si>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</si>
  <si>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</si>
  <si>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</si>
  <si>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</si>
  <si>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</si>
  <si>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</si>
  <si>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</si>
  <si>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</si>
  <si>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</si>
  <si>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</si>
  <si>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</si>
  <si>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</si>
  <si>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</si>
  <si>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</si>
  <si>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</si>
  <si>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</si>
  <si>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</si>
  <si>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</si>
  <si>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</si>
  <si>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</si>
  <si>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</si>
  <si>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</si>
  <si>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</si>
  <si>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</si>
  <si>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</si>
  <si>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</si>
  <si>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</si>
  <si>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</si>
  <si>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</si>
  <si>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</si>
  <si>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</si>
  <si>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</si>
  <si>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</si>
  <si>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</si>
  <si>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</si>
  <si>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</si>
  <si>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</si>
  <si>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</si>
  <si>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</si>
  <si>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</si>
  <si>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</si>
  <si>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</si>
  <si>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</si>
  <si>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</si>
  <si>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</si>
  <si>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</si>
  <si>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</si>
  <si>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</si>
  <si>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</si>
  <si>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</si>
  <si>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</si>
  <si>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</si>
  <si>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</si>
  <si>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</si>
  <si>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</si>
  <si>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</si>
  <si>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</si>
  <si>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</si>
  <si>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</si>
  <si>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</si>
  <si>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</si>
  <si>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</si>
  <si>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</si>
  <si>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</si>
  <si>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</si>
  <si>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</si>
  <si>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</si>
  <si>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</si>
  <si>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</si>
  <si>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</si>
  <si>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</si>
  <si>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</si>
  <si>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</si>
  <si>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</si>
  <si>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</si>
  <si>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</si>
  <si>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</si>
  <si>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</si>
  <si>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</si>
  <si>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</si>
  <si>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</si>
  <si>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</si>
  <si>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</si>
  <si>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</si>
  <si>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</si>
  <si>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</si>
  <si>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</si>
  <si>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</si>
  <si>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</si>
  <si>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</si>
  <si>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</si>
  <si>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</si>
  <si>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</si>
  <si>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</si>
  <si>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</si>
  <si>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</si>
  <si>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</si>
  <si>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</si>
  <si>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</si>
  <si>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</si>
  <si>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</si>
  <si>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</si>
  <si>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</si>
  <si>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</si>
  <si>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</si>
  <si>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</si>
  <si>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</si>
  <si>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</si>
  <si>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</si>
  <si>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</si>
  <si>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</si>
  <si>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</si>
  <si>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</si>
  <si>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</si>
  <si>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</si>
  <si>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</si>
  <si>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</si>
  <si>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</si>
  <si>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</si>
  <si>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</si>
  <si>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</si>
  <si>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</si>
  <si>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</si>
  <si>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</si>
  <si>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</si>
  <si>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</si>
  <si>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</si>
  <si>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</si>
  <si>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</si>
  <si>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</si>
  <si>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</si>
  <si>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</si>
  <si>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</si>
  <si>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</si>
  <si>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</si>
  <si>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</si>
  <si>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</si>
  <si>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</si>
  <si>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</si>
  <si>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</si>
  <si>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</si>
  <si>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</si>
  <si>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</si>
  <si>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</si>
  <si>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</si>
  <si>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</si>
  <si>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</si>
  <si>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</si>
  <si>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</si>
  <si>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</si>
  <si>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</si>
  <si>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</si>
  <si>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</si>
  <si>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</si>
  <si>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</si>
  <si>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</si>
  <si>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</si>
  <si>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</si>
  <si>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</si>
  <si>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</si>
  <si>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</si>
  <si>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</si>
  <si>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</si>
  <si>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</si>
  <si>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</si>
  <si>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</si>
  <si>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</si>
  <si>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</si>
  <si>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</si>
  <si>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</si>
  <si>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</si>
  <si>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</si>
  <si>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</si>
  <si>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</si>
  <si>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</si>
  <si>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</si>
  <si>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</si>
  <si>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</si>
  <si>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</si>
  <si>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</si>
  <si>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</si>
  <si>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</si>
  <si>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</si>
  <si>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</si>
  <si>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</si>
  <si>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</si>
  <si>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</si>
  <si>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</si>
  <si>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</si>
  <si>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</si>
  <si>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</si>
  <si>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</si>
  <si>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</si>
  <si>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</si>
  <si>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</si>
  <si>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</si>
  <si>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</si>
  <si>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</si>
  <si>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</si>
  <si>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</si>
  <si>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</si>
  <si>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</si>
  <si>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</si>
  <si>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</si>
  <si>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</si>
  <si>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</si>
  <si>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</si>
  <si>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</si>
  <si>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</si>
  <si>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</si>
  <si>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</si>
  <si>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</si>
  <si>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</si>
  <si>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</si>
  <si>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</si>
  <si>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</si>
  <si>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</si>
  <si>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</si>
  <si>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</si>
  <si>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</si>
  <si>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</si>
  <si>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</si>
  <si>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</si>
  <si>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</si>
  <si>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</si>
  <si>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</si>
  <si>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</si>
  <si>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</si>
  <si>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</si>
  <si>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</si>
  <si>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</si>
  <si>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</si>
  <si>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</si>
  <si>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</si>
  <si>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</si>
  <si>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</si>
  <si>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</si>
  <si>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</si>
  <si>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</si>
  <si>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</si>
  <si>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</si>
  <si>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</si>
  <si>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</si>
  <si>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</si>
  <si>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</si>
  <si>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</si>
  <si>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</si>
  <si>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</si>
  <si>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</si>
  <si>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</si>
  <si>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</si>
  <si>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</si>
  <si>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</si>
  <si>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</si>
  <si>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</si>
  <si>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</si>
  <si>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</si>
  <si>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</si>
  <si>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</si>
  <si>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</si>
  <si>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</si>
  <si>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</si>
  <si>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</si>
  <si>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</si>
  <si>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</si>
  <si>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</si>
  <si>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</si>
  <si>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</si>
  <si>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</si>
  <si>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</si>
  <si>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</si>
  <si>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</si>
  <si>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</si>
  <si>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</si>
  <si>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</si>
  <si>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</si>
  <si>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</si>
  <si>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</si>
  <si>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</si>
  <si>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</si>
  <si>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</si>
  <si>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</si>
  <si>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</si>
  <si>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</si>
  <si>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</si>
  <si>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</si>
  <si>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</si>
  <si>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</si>
  <si>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</si>
  <si>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</si>
  <si>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</si>
  <si>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</si>
  <si>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</si>
  <si>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</si>
  <si>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</si>
  <si>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</si>
  <si>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</si>
  <si>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</si>
  <si>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</si>
  <si>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</si>
  <si>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</si>
  <si>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</si>
  <si>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</si>
  <si>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</si>
  <si>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</si>
  <si>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</si>
  <si>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</si>
  <si>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</si>
  <si>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</si>
  <si>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</si>
  <si>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</si>
  <si>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</si>
  <si>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</si>
  <si>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</si>
  <si>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</si>
  <si>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</si>
  <si>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</si>
  <si>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</si>
  <si>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</si>
  <si>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</si>
  <si>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</si>
  <si>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</si>
  <si>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</si>
  <si>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</si>
  <si>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</si>
  <si>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</si>
  <si>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</si>
  <si>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</si>
  <si>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</si>
  <si>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</si>
  <si>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</si>
  <si>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</si>
  <si>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</si>
  <si>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</si>
  <si>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</si>
  <si>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</si>
  <si>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</si>
  <si>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</si>
  <si>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</si>
  <si>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</si>
  <si>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</si>
  <si>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</si>
  <si>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</si>
  <si>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</si>
  <si>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</si>
  <si>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</si>
  <si>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</si>
  <si>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</si>
  <si>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</si>
  <si>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</si>
  <si>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</si>
  <si>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</si>
  <si>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</si>
  <si>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</si>
  <si>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</si>
  <si>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</si>
  <si>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</si>
  <si>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</si>
  <si>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</si>
  <si>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</si>
  <si>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</si>
  <si>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</si>
  <si>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</si>
  <si>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</si>
  <si>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</si>
  <si>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</si>
  <si>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</si>
  <si>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</si>
  <si>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</si>
  <si>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</si>
  <si>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</si>
  <si>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</si>
  <si>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</si>
  <si>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</si>
  <si>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</si>
  <si>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</si>
  <si>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</si>
  <si>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</si>
  <si>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</si>
  <si>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</si>
  <si>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</si>
  <si>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</si>
  <si>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</si>
  <si>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</si>
  <si>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</si>
  <si>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</si>
  <si>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</si>
  <si>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</si>
  <si>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</si>
  <si>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</si>
  <si>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</si>
  <si>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</si>
  <si>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</si>
  <si>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</si>
  <si>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</si>
  <si>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</si>
  <si>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</si>
  <si>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</si>
  <si>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</si>
  <si>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</si>
  <si>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</si>
  <si>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</si>
  <si>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</si>
  <si>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</si>
  <si>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</si>
  <si>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</si>
  <si>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</si>
  <si>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</si>
  <si>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</si>
  <si>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</si>
  <si>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</si>
  <si>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</si>
  <si>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</si>
  <si>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</si>
  <si>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</si>
  <si>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</si>
  <si>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</si>
  <si>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</si>
  <si>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</si>
  <si>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</si>
  <si>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</si>
  <si>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</si>
  <si>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</si>
  <si>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</si>
  <si>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</si>
  <si>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</si>
  <si>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</si>
  <si>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</si>
  <si>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</si>
  <si>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</si>
  <si>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</si>
  <si>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</si>
  <si>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</si>
  <si>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</si>
  <si>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</si>
  <si>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</si>
  <si>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</si>
  <si>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</si>
  <si>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</si>
  <si>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</si>
  <si>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</si>
  <si>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</si>
  <si>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</si>
  <si>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</si>
  <si>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</si>
  <si>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</si>
  <si>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</si>
  <si>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</si>
  <si>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</si>
  <si>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</si>
  <si>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</si>
  <si>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</si>
  <si>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</si>
  <si>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</si>
  <si>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</si>
  <si>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</si>
  <si>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</si>
  <si>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</si>
  <si>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</si>
  <si>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</si>
  <si>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</si>
  <si>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</si>
  <si>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</si>
  <si>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</si>
  <si>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</si>
  <si>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</si>
  <si>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</si>
  <si>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</si>
  <si>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</si>
  <si>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</si>
  <si>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</si>
  <si>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</si>
  <si>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</si>
  <si>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</si>
  <si>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</si>
  <si>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</si>
  <si>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</si>
  <si>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</si>
  <si>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</si>
  <si>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</si>
  <si>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</si>
  <si>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</si>
  <si>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</si>
  <si>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</si>
  <si>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</si>
  <si>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</si>
  <si>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</si>
  <si>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</si>
  <si>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</si>
  <si>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</si>
  <si>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</si>
  <si>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</si>
  <si>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</si>
  <si>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</si>
  <si>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</si>
  <si>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</si>
  <si>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</si>
  <si>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</si>
  <si>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</si>
  <si>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</si>
  <si>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</si>
  <si>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</si>
  <si>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</si>
  <si>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</si>
  <si>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</si>
  <si>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</si>
  <si>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</si>
  <si>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</si>
  <si>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</si>
  <si>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</si>
  <si>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</si>
  <si>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</si>
  <si>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</si>
  <si>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</si>
  <si>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</si>
  <si>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</si>
  <si>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</si>
  <si>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</si>
  <si>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</si>
  <si>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</si>
  <si>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</si>
  <si>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</si>
  <si>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</si>
  <si>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</si>
  <si>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</si>
  <si>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</si>
  <si>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</si>
  <si>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</si>
  <si>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</si>
  <si>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</si>
  <si>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</si>
  <si>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</si>
  <si>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</si>
  <si>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</si>
  <si>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</si>
  <si>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</si>
  <si>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</si>
  <si>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</si>
  <si>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</si>
  <si>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</si>
  <si>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</si>
  <si>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</si>
  <si>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</si>
  <si>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</si>
  <si>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</si>
  <si>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</si>
  <si>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</si>
  <si>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</si>
  <si>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</si>
  <si>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</si>
  <si>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</si>
  <si>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</si>
  <si>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</si>
  <si>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</si>
  <si>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</si>
  <si>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</si>
  <si>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</si>
  <si>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</si>
  <si>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</si>
  <si>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</si>
  <si>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</si>
  <si>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</si>
  <si>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</si>
  <si>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</si>
  <si>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</si>
  <si>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</si>
  <si>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</si>
  <si>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</si>
  <si>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</si>
  <si>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</si>
  <si>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</si>
  <si>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</si>
  <si>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</si>
  <si>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</si>
  <si>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</si>
  <si>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</si>
  <si>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</si>
  <si>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</si>
  <si>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</si>
  <si>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</si>
  <si>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</si>
  <si>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</si>
  <si>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</si>
  <si>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</si>
  <si>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</si>
  <si>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</si>
  <si>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</si>
  <si>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</si>
  <si>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</si>
  <si>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</si>
  <si>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</si>
  <si>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</si>
  <si>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</si>
  <si>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</si>
  <si>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</si>
  <si>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</si>
  <si>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</si>
  <si>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</si>
  <si>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</si>
  <si>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</si>
  <si>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</si>
  <si>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</si>
  <si>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</si>
  <si>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</si>
  <si>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</si>
  <si>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</si>
  <si>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</si>
  <si>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</si>
  <si>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</si>
  <si>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</si>
  <si>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</si>
  <si>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</si>
  <si>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</si>
  <si>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</si>
  <si>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</si>
  <si>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</si>
  <si>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</si>
  <si>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</si>
  <si>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</si>
  <si>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</si>
  <si>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</si>
  <si>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</si>
  <si>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</si>
  <si>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</si>
  <si>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</si>
  <si>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</si>
  <si>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</si>
  <si>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</si>
  <si>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</si>
  <si>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</si>
  <si>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</si>
  <si>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</si>
  <si>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</si>
  <si>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</si>
  <si>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</si>
  <si>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</si>
  <si>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</si>
  <si>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</si>
  <si>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</si>
  <si>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</si>
  <si>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</si>
  <si>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</si>
  <si>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</si>
  <si>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</si>
  <si>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</si>
  <si>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</si>
  <si>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</si>
  <si>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</si>
  <si>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</si>
  <si>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</si>
  <si>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</si>
  <si>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</si>
  <si>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</si>
  <si>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</si>
  <si>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</si>
  <si>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</si>
  <si>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</si>
  <si>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</si>
  <si>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</si>
  <si>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</si>
  <si>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</si>
  <si>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</si>
  <si>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</si>
  <si>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</si>
  <si>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</si>
  <si>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</si>
  <si>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</si>
  <si>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</si>
  <si>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</si>
  <si>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</si>
  <si>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</si>
  <si>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</si>
  <si>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</si>
  <si>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</si>
  <si>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</si>
  <si>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</si>
  <si>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</si>
  <si>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</si>
  <si>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</si>
  <si>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</si>
  <si>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</si>
  <si>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</si>
  <si>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</si>
  <si>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</si>
  <si>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</si>
  <si>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</si>
  <si>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</si>
  <si>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</si>
  <si>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</si>
  <si>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</si>
  <si>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</si>
  <si>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</si>
  <si>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</si>
  <si>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</si>
  <si>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</si>
  <si>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</si>
  <si>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</si>
  <si>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</si>
  <si>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</si>
  <si>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</si>
  <si>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</si>
  <si>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</si>
  <si>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</si>
  <si>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</si>
  <si>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</si>
  <si>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</si>
  <si>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</si>
  <si>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</si>
  <si>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</si>
  <si>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</si>
  <si>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</si>
  <si>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</si>
  <si>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</si>
  <si>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</si>
  <si>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</si>
  <si>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</si>
  <si>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</si>
  <si>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</si>
  <si>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</si>
  <si>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</si>
  <si>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</si>
  <si>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</si>
  <si>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</si>
  <si>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</si>
  <si>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</si>
  <si>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</si>
  <si>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</si>
  <si>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</si>
  <si>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</si>
  <si>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</si>
  <si>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</si>
  <si>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</si>
  <si>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</si>
  <si>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</si>
  <si>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</si>
  <si>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</si>
  <si>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</si>
  <si>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</si>
  <si>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</si>
  <si>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</si>
  <si>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</si>
  <si>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</si>
  <si>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</si>
  <si>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</si>
  <si>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</si>
  <si>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</si>
  <si>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</si>
  <si>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</si>
  <si>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</si>
  <si>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</si>
  <si>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</si>
  <si>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</si>
  <si>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</si>
  <si>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</si>
  <si>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</si>
  <si>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</si>
  <si>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</si>
  <si>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</si>
  <si>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</si>
  <si>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</si>
  <si>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</si>
  <si>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</si>
  <si>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</si>
  <si>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</si>
  <si>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</si>
  <si>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</si>
  <si>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</si>
  <si>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</si>
  <si>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</si>
  <si>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</si>
  <si>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</si>
  <si>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</si>
  <si>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</si>
  <si>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</si>
  <si>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</si>
  <si>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</si>
  <si>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</si>
  <si>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</si>
  <si>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</si>
  <si>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</si>
  <si>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</si>
  <si>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</si>
  <si>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</si>
  <si>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</si>
  <si>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</si>
  <si>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</si>
  <si>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</si>
  <si>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</si>
  <si>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</si>
  <si>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</si>
  <si>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</si>
  <si>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</si>
  <si>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</si>
  <si>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</si>
  <si>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</si>
  <si>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</si>
  <si>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</si>
  <si>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</si>
  <si>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</si>
  <si>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</si>
  <si>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</si>
  <si>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</si>
  <si>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</si>
  <si>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</si>
  <si>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</si>
  <si>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</si>
  <si>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</si>
  <si>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</si>
  <si>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</si>
  <si>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</si>
  <si>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</si>
  <si>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</si>
  <si>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</si>
  <si>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</si>
  <si>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</si>
  <si>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</si>
  <si>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</si>
  <si>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</si>
  <si>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</si>
  <si>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</si>
  <si>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</si>
  <si>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</si>
  <si>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</si>
  <si>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</si>
  <si>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</si>
  <si>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</si>
  <si>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</si>
  <si>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</si>
  <si>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</si>
  <si>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</si>
  <si>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</si>
  <si>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</si>
  <si>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</si>
  <si>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</si>
  <si>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</si>
  <si>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</si>
  <si>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</si>
  <si>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</si>
  <si>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</si>
  <si>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</si>
  <si>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</si>
  <si>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</si>
  <si>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</si>
  <si>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</si>
  <si>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</si>
  <si>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</si>
  <si>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</si>
  <si>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</si>
  <si>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</si>
  <si>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</si>
  <si>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</si>
  <si>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</si>
  <si>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</si>
  <si>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</si>
  <si>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</si>
  <si>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</si>
  <si>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</si>
  <si>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</si>
  <si>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</si>
  <si>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</si>
  <si>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</si>
  <si>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</si>
  <si>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</si>
  <si>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</si>
  <si>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</si>
  <si>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</si>
  <si>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</si>
  <si>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</si>
  <si>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</si>
  <si>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</si>
  <si>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</si>
  <si>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</si>
  <si>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</si>
  <si>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</si>
  <si>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</si>
  <si>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</si>
  <si>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</si>
  <si>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</si>
  <si>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</si>
  <si>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</si>
  <si>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</si>
  <si>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</si>
  <si>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</si>
  <si>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</si>
  <si>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</si>
  <si>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</si>
  <si>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</si>
  <si>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</si>
  <si>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</si>
  <si>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</si>
  <si>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</si>
  <si>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</si>
  <si>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</si>
  <si>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</si>
  <si>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</si>
  <si>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</si>
  <si>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</si>
  <si>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</si>
  <si>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</si>
  <si>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</si>
  <si>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</si>
  <si>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</si>
  <si>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</si>
  <si>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</si>
  <si>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</si>
  <si>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</si>
  <si>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</si>
  <si>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</si>
  <si>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</si>
  <si>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</si>
  <si>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</si>
  <si>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</si>
  <si>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</si>
  <si>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</si>
  <si>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</si>
  <si>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</si>
  <si>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</si>
  <si>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</si>
  <si>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</si>
  <si>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</si>
  <si>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</si>
  <si>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</si>
  <si>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</si>
  <si>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</si>
  <si>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</si>
  <si>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</si>
  <si>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</si>
  <si>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</si>
  <si>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</si>
  <si>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</si>
  <si>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</si>
  <si>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</si>
  <si>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</si>
  <si>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</si>
  <si>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</si>
  <si>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</si>
  <si>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</si>
  <si>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</si>
  <si>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</si>
  <si>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</si>
  <si>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</si>
  <si>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</si>
  <si>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</si>
  <si>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</si>
  <si>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</si>
  <si>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</si>
  <si>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</si>
  <si>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</si>
  <si>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</si>
  <si>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</si>
  <si>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</si>
  <si>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</si>
  <si>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</si>
  <si>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</si>
  <si>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</si>
  <si>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</si>
  <si>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</si>
  <si>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</si>
  <si>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</si>
  <si>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</si>
  <si>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</si>
  <si>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</si>
  <si>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</si>
  <si>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</si>
  <si>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</si>
  <si>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</si>
  <si>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</si>
  <si>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</si>
  <si>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</si>
  <si>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</si>
  <si>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</si>
  <si>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</si>
  <si>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</si>
  <si>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</si>
  <si>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</si>
  <si>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</si>
  <si>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</si>
  <si>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</si>
  <si>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</si>
  <si>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</si>
  <si>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</si>
  <si>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</si>
  <si>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</si>
  <si>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</si>
  <si>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</si>
  <si>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</si>
  <si>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</si>
  <si>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</si>
  <si>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</si>
  <si>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</si>
  <si>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</si>
  <si>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</si>
  <si>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</si>
  <si>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</si>
  <si>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</si>
  <si>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</si>
  <si>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</si>
  <si>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</si>
  <si>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</si>
  <si>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</si>
  <si>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</si>
  <si>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</si>
  <si>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</si>
  <si>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</si>
  <si>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</si>
  <si>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</si>
  <si>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</si>
  <si>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</si>
  <si>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</si>
  <si>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</si>
  <si>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</si>
  <si>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</si>
  <si>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</si>
  <si>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</si>
  <si>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</si>
  <si>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</si>
  <si>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</si>
  <si>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</si>
  <si>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</si>
  <si>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</si>
  <si>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</si>
  <si>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</si>
  <si>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</si>
  <si>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</si>
  <si>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</si>
  <si>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</si>
  <si>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</si>
  <si>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</si>
  <si>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</si>
  <si>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</si>
  <si>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</si>
  <si>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</si>
  <si>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</si>
  <si>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</si>
  <si>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</si>
  <si>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</si>
  <si>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</si>
  <si>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</si>
  <si>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</si>
  <si>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</si>
  <si>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</si>
  <si>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</si>
  <si>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</si>
  <si>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</si>
  <si>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</si>
  <si>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</si>
  <si>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</si>
  <si>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</si>
  <si>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</si>
  <si>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</si>
  <si>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</si>
  <si>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</si>
  <si>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</si>
  <si>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</si>
  <si>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</si>
  <si>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</si>
  <si>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</si>
  <si>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</si>
  <si>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</si>
  <si>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</si>
  <si>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</si>
  <si>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</si>
  <si>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</si>
  <si>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</si>
  <si>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</si>
  <si>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</si>
  <si>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</si>
  <si>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</si>
  <si>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</si>
  <si>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</si>
  <si>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</si>
  <si>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</si>
  <si>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</si>
  <si>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</si>
  <si>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</si>
  <si>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</si>
  <si>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</si>
  <si>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</si>
  <si>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</si>
  <si>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</si>
  <si>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</si>
  <si>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</si>
  <si>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</si>
  <si>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</si>
  <si>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</si>
  <si>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</si>
  <si>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</si>
  <si>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</si>
  <si>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</si>
  <si>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</si>
  <si>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</si>
  <si>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</si>
  <si>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</si>
  <si>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</si>
  <si>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</si>
  <si>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</si>
  <si>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</si>
  <si>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</si>
  <si>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</si>
  <si>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</si>
  <si>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</si>
  <si>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</si>
  <si>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</si>
  <si>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</si>
  <si>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</si>
  <si>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</si>
  <si>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</si>
  <si>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</si>
  <si>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</si>
  <si>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</si>
  <si>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</si>
  <si>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</si>
  <si>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</si>
  <si>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</si>
  <si>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</si>
  <si>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</si>
  <si>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</si>
  <si>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</si>
  <si>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</si>
  <si>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</si>
  <si>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</si>
  <si>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</si>
  <si>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</si>
  <si>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</si>
  <si>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</si>
  <si>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</si>
  <si>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</si>
  <si>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</si>
  <si>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</si>
  <si>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</si>
  <si>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</si>
  <si>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</si>
  <si>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</si>
  <si>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</si>
  <si>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</si>
  <si>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</si>
  <si>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</si>
  <si>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</si>
  <si>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</si>
  <si>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</si>
  <si>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</si>
  <si>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</si>
  <si>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</si>
  <si>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</si>
  <si>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</si>
  <si>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</si>
  <si>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</si>
  <si>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</si>
  <si>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</si>
  <si>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</si>
  <si>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</si>
  <si>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</si>
  <si>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</si>
  <si>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</si>
  <si>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</si>
  <si>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</si>
  <si>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</si>
  <si>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</si>
  <si>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</si>
  <si>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</si>
  <si>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</si>
  <si>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</si>
  <si>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</si>
  <si>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</si>
  <si>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</si>
  <si>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</si>
  <si>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</si>
  <si>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</si>
  <si>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</si>
  <si>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</si>
  <si>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</si>
  <si>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</si>
  <si>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</si>
  <si>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</si>
  <si>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</si>
  <si>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</si>
  <si>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</si>
  <si>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</si>
  <si>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</si>
  <si>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</si>
  <si>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</si>
  <si>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</si>
  <si>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</si>
  <si>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</si>
  <si>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</si>
  <si>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</si>
  <si>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</si>
  <si>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</si>
  <si>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</si>
  <si>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</si>
  <si>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</si>
  <si>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</si>
  <si>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</si>
  <si>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</si>
  <si>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</si>
  <si>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</si>
  <si>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</si>
  <si>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</si>
  <si>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</si>
  <si>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</si>
  <si>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</si>
  <si>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</si>
  <si>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</si>
  <si>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</si>
  <si>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</si>
  <si>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</si>
  <si>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</si>
  <si>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</si>
  <si>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</si>
  <si>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</si>
  <si>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</si>
  <si>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</si>
  <si>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</si>
  <si>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</si>
  <si>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</si>
  <si>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</si>
  <si>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</si>
  <si>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</si>
  <si>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</si>
  <si>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</si>
  <si>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</si>
  <si>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</si>
  <si>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</si>
  <si>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</si>
  <si>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</si>
  <si>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</si>
  <si>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</si>
  <si>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</si>
  <si>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</si>
  <si>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</si>
  <si>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</si>
  <si>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</si>
  <si>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</si>
  <si>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</si>
  <si>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</si>
  <si>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</si>
  <si>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</si>
  <si>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</si>
  <si>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</si>
  <si>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</si>
  <si>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</si>
  <si>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</si>
  <si>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</si>
  <si>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</si>
  <si>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</si>
  <si>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</si>
  <si>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</si>
  <si>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</si>
  <si>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</si>
  <si>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</si>
  <si>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</si>
  <si>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</si>
  <si>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</si>
  <si>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</si>
  <si>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</si>
  <si>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</si>
  <si>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</si>
  <si>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</si>
  <si>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</si>
  <si>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</si>
  <si>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</si>
  <si>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</si>
  <si>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</si>
  <si>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</si>
  <si>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</si>
  <si>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</si>
  <si>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</si>
  <si>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</si>
  <si>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</si>
  <si>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</si>
  <si>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</si>
  <si>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</si>
  <si>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</si>
  <si>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</si>
  <si>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</si>
  <si>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</si>
  <si>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</si>
  <si>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</si>
  <si>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</si>
  <si>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</si>
  <si>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</si>
  <si>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</si>
  <si>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</si>
  <si>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</si>
  <si>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</si>
  <si>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</si>
  <si>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</si>
  <si>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</si>
  <si>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</si>
  <si>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</si>
  <si>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</si>
  <si>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</si>
  <si>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</si>
  <si>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</si>
  <si>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</si>
  <si>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</si>
  <si>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</si>
  <si>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</si>
  <si>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</si>
  <si>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</si>
  <si>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</si>
  <si>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</si>
  <si>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</si>
  <si>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</si>
  <si>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</si>
  <si>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</si>
  <si>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</si>
  <si>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</si>
  <si>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</si>
  <si>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</si>
  <si>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</si>
  <si>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</si>
  <si>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</si>
  <si>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</si>
  <si>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</si>
  <si>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</si>
  <si>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</si>
  <si>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</si>
  <si>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</si>
  <si>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</si>
  <si>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</si>
  <si>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</si>
  <si>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</si>
  <si>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</si>
  <si>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</si>
  <si>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</si>
  <si>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</si>
  <si>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</si>
  <si>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</si>
  <si>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</si>
  <si>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</si>
  <si>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</si>
  <si>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</si>
  <si>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</si>
  <si>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</si>
  <si>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</si>
  <si>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</si>
  <si>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</si>
  <si>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</si>
  <si>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</si>
  <si>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</si>
  <si>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</si>
  <si>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</si>
  <si>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</si>
  <si>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</si>
  <si>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</si>
  <si>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</si>
  <si>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</si>
  <si>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</si>
  <si>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</si>
  <si>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</si>
  <si>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</si>
  <si>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</si>
  <si>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</si>
  <si>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</si>
  <si>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</si>
  <si>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</si>
  <si>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</si>
  <si>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</si>
  <si>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</si>
  <si>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</si>
  <si>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</si>
  <si>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</si>
  <si>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</si>
  <si>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</si>
  <si>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</si>
  <si>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</si>
  <si>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</si>
  <si>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</si>
  <si>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</si>
  <si>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</si>
  <si>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</si>
  <si>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</si>
  <si>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</si>
  <si>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</si>
  <si>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</si>
  <si>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</si>
  <si>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</si>
  <si>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</si>
  <si>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</si>
  <si>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</si>
  <si>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</si>
  <si>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</si>
  <si>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</si>
  <si>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</si>
  <si>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</si>
  <si>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</si>
  <si>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</si>
  <si>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</si>
  <si>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</si>
  <si>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</si>
  <si>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</si>
  <si>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</si>
  <si>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</si>
  <si>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</si>
  <si>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</si>
  <si>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</si>
  <si>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</si>
  <si>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</si>
  <si>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</si>
  <si>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</si>
  <si>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</si>
  <si>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</si>
  <si>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</si>
  <si>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</si>
  <si>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</si>
  <si>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</si>
  <si>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</si>
  <si>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</si>
  <si>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</si>
  <si>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</si>
  <si>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</si>
  <si>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</si>
  <si>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</si>
  <si>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</si>
  <si>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</si>
  <si>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</si>
  <si>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</si>
  <si>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</si>
  <si>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</si>
  <si>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</si>
  <si>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</si>
  <si>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</si>
  <si>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</si>
  <si>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</si>
  <si>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</si>
  <si>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</si>
  <si>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</si>
  <si>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</si>
  <si>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</si>
  <si>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</si>
  <si>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</si>
  <si>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</si>
  <si>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</si>
  <si>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</si>
  <si>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</si>
  <si>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</si>
  <si>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</si>
  <si>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</si>
  <si>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</si>
  <si>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</si>
  <si>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</si>
  <si>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</si>
  <si>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</si>
  <si>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</si>
  <si>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</si>
  <si>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</si>
  <si>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</si>
  <si>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</si>
  <si>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</si>
  <si>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</si>
  <si>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</si>
  <si>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</si>
  <si>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</si>
  <si>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</si>
  <si>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</si>
  <si>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</si>
  <si>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</si>
  <si>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</si>
  <si>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</si>
  <si>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</si>
  <si>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</si>
  <si>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</si>
  <si>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</si>
  <si>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</si>
  <si>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</si>
  <si>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</si>
  <si>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</si>
  <si>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</si>
  <si>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</si>
  <si>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</si>
  <si>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</si>
  <si>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</si>
  <si>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</si>
  <si>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</si>
  <si>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</si>
  <si>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</si>
  <si>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</si>
  <si>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</si>
  <si>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</si>
  <si>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</si>
  <si>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</si>
  <si>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</si>
  <si>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</si>
  <si>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</si>
  <si>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</si>
  <si>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</si>
  <si>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</si>
  <si>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</si>
  <si>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</si>
  <si>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</si>
  <si>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</si>
  <si>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</si>
  <si>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</si>
  <si>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</si>
  <si>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</si>
  <si>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</si>
  <si>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</si>
  <si>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</si>
  <si>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</si>
  <si>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</si>
  <si>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</si>
  <si>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</si>
  <si>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</si>
  <si>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</si>
  <si>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</si>
  <si>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</si>
  <si>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</si>
  <si>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</si>
  <si>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</si>
  <si>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</si>
  <si>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</si>
  <si>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</si>
  <si>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</si>
  <si>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</si>
  <si>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</si>
  <si>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</si>
  <si>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</si>
  <si>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</si>
  <si>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</si>
  <si>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</si>
  <si>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</si>
  <si>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</si>
  <si>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</si>
  <si>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</si>
  <si>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</si>
  <si>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</si>
  <si>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</si>
  <si>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</si>
  <si>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</si>
  <si>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</si>
  <si>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</si>
  <si>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</si>
  <si>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</si>
  <si>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</si>
  <si>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</si>
  <si>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</si>
  <si>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</si>
  <si>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</si>
  <si>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</si>
  <si>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</si>
  <si>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</si>
  <si>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</si>
  <si>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</si>
  <si>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</si>
  <si>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</si>
  <si>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</si>
  <si>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</si>
  <si>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</si>
  <si>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</si>
  <si>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</si>
  <si>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</si>
  <si>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</si>
  <si>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</si>
  <si>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</si>
  <si>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</si>
  <si>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</si>
  <si>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</si>
  <si>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</si>
  <si>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</si>
  <si>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</si>
  <si>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</si>
  <si>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</si>
  <si>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</si>
  <si>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</si>
  <si>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</si>
  <si>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</si>
  <si>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</si>
  <si>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</si>
  <si>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</si>
  <si>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</si>
  <si>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</si>
  <si>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</si>
  <si>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</si>
  <si>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</si>
  <si>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</si>
  <si>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</si>
  <si>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</si>
  <si>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</si>
  <si>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</si>
  <si>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</si>
  <si>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</si>
  <si>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</si>
  <si>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</si>
  <si>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</si>
  <si>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</si>
  <si>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</si>
  <si>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</si>
  <si>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</si>
  <si>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</si>
  <si>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</si>
  <si>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</si>
  <si>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</si>
  <si>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</si>
  <si>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</si>
  <si>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</si>
  <si>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</si>
  <si>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</si>
  <si>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</si>
  <si>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</si>
  <si>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</si>
  <si>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</si>
  <si>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</si>
  <si>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</si>
  <si>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</si>
  <si>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</si>
  <si>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</si>
  <si>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</si>
  <si>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</si>
  <si>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</si>
  <si>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</si>
  <si>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</si>
  <si>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</si>
  <si>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</si>
  <si>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</si>
  <si>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</si>
  <si>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</si>
  <si>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</si>
  <si>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</si>
  <si>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</si>
  <si>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</si>
  <si>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</si>
  <si>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</si>
  <si>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</si>
  <si>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</si>
  <si>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</si>
  <si>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</si>
  <si>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</si>
  <si>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</si>
  <si>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</si>
  <si>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</si>
  <si>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</si>
  <si>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</si>
  <si>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</si>
  <si>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</si>
  <si>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</si>
  <si>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</si>
  <si>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</si>
  <si>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</si>
  <si>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</si>
  <si>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</si>
  <si>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</si>
  <si>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</si>
  <si>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</si>
  <si>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</si>
  <si>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</si>
  <si>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</si>
  <si>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</si>
  <si>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</si>
  <si>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</si>
  <si>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</si>
  <si>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</si>
  <si>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</si>
  <si>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</si>
  <si>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</si>
  <si>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</si>
  <si>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</si>
  <si>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</si>
  <si>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</si>
  <si>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</si>
  <si>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</si>
  <si>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</si>
  <si>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</si>
  <si>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</si>
  <si>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</si>
  <si>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</si>
  <si>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</si>
  <si>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</si>
  <si>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</si>
  <si>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</si>
  <si>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</si>
  <si>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</si>
  <si>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</si>
  <si>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</si>
  <si>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</si>
  <si>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</si>
  <si>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</si>
  <si>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</si>
  <si>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</si>
  <si>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</si>
  <si>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</si>
  <si>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</si>
  <si>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</si>
  <si>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</si>
  <si>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</si>
  <si>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</si>
  <si>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</si>
  <si>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</si>
  <si>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</si>
  <si>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</si>
  <si>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</si>
  <si>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</si>
  <si>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</si>
  <si>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</si>
  <si>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</si>
  <si>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</si>
  <si>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</si>
  <si>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</si>
  <si>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</si>
  <si>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</si>
  <si>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</si>
  <si>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</si>
  <si>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</si>
  <si>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</si>
  <si>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</si>
  <si>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</si>
  <si>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</si>
  <si>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</si>
  <si>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</si>
  <si>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</si>
  <si>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</si>
  <si>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</si>
  <si>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</si>
  <si>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</si>
  <si>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</si>
  <si>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</si>
  <si>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</si>
  <si>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</si>
  <si>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</si>
  <si>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</si>
  <si>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</si>
  <si>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</si>
  <si>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</si>
  <si>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</si>
  <si>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</si>
  <si>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</si>
  <si>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</si>
  <si>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</si>
  <si>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</si>
  <si>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</si>
  <si>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</si>
  <si>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</si>
  <si>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</si>
  <si>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</si>
  <si>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</si>
  <si>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</si>
  <si>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</si>
  <si>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</si>
  <si>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</si>
  <si>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</si>
  <si>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</si>
  <si>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</si>
  <si>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</si>
  <si>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</si>
  <si>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</si>
  <si>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</si>
  <si>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</si>
  <si>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</si>
  <si>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</si>
  <si>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</si>
  <si>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</si>
  <si>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</si>
  <si>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</si>
  <si>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</si>
  <si>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</si>
  <si>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</si>
  <si>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</si>
  <si>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</si>
  <si>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</si>
  <si>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</si>
  <si>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</si>
  <si>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</si>
  <si>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</si>
  <si>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</si>
  <si>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</si>
  <si>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</si>
  <si>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</si>
  <si>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</si>
  <si>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</si>
  <si>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</si>
  <si>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</si>
  <si>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</si>
  <si>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</si>
  <si>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</si>
  <si>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</si>
  <si>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</si>
  <si>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</si>
  <si>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</si>
  <si>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</si>
  <si>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</si>
  <si>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</si>
  <si>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</si>
  <si>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</si>
  <si>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</si>
  <si>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</si>
  <si>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</si>
  <si>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</si>
  <si>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</si>
  <si>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</si>
  <si>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</si>
  <si>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</si>
  <si>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</si>
  <si>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</si>
  <si>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</si>
  <si>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</si>
  <si>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</si>
  <si>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</si>
  <si>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</si>
  <si>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</si>
  <si>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</si>
  <si>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</si>
  <si>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</si>
  <si>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</si>
  <si>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</si>
  <si>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</si>
  <si>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</si>
  <si>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</si>
  <si>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</si>
  <si>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</si>
  <si>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</si>
  <si>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</si>
  <si>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</si>
  <si>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</si>
  <si>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</si>
  <si>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</si>
  <si>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</si>
  <si>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</si>
  <si>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</si>
  <si>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</si>
  <si>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</si>
  <si>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</si>
  <si>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</si>
  <si>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</si>
  <si>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</si>
  <si>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</si>
  <si>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</si>
  <si>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</si>
  <si>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</si>
  <si>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</si>
  <si>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</si>
  <si>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</si>
  <si>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</si>
  <si>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</si>
  <si>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</si>
  <si>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</si>
  <si>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</si>
  <si>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</si>
  <si>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</si>
  <si>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</si>
  <si>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</si>
  <si>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</si>
  <si>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</si>
  <si>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</si>
  <si>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</si>
  <si>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</si>
  <si>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</si>
  <si>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</si>
  <si>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</si>
  <si>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</si>
  <si>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</si>
  <si>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</si>
  <si>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</si>
  <si>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</si>
  <si>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</si>
  <si>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</si>
  <si>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</si>
  <si>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</si>
  <si>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</si>
  <si>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</si>
  <si>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</si>
  <si>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</si>
  <si>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</si>
  <si>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</si>
  <si>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</si>
  <si>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</si>
  <si>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</si>
  <si>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</si>
  <si>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</si>
  <si>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</si>
  <si>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</si>
  <si>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</si>
  <si>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</si>
  <si>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</si>
  <si>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</si>
  <si>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</si>
  <si>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</si>
  <si>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</si>
  <si>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</si>
  <si>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</si>
  <si>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</si>
  <si>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</si>
  <si>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</si>
  <si>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</si>
  <si>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</si>
  <si>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</si>
  <si>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</si>
  <si>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</si>
  <si>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</si>
  <si>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</si>
  <si>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</si>
  <si>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</si>
  <si>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</si>
  <si>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</si>
  <si>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</si>
  <si>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</si>
  <si>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</si>
  <si>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</si>
  <si>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</si>
  <si>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</si>
  <si>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</si>
  <si>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</si>
  <si>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</si>
  <si>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</si>
  <si>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</si>
  <si>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</si>
  <si>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</si>
  <si>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</si>
  <si>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</si>
  <si>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</si>
  <si>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</si>
  <si>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</si>
  <si>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</si>
  <si>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</si>
  <si>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</si>
  <si>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</si>
  <si>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</si>
  <si>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</si>
  <si>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</si>
  <si>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</si>
  <si>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</si>
  <si>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</si>
  <si>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</si>
  <si>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</si>
  <si>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</si>
  <si>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</si>
  <si>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</si>
  <si>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</si>
  <si>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</si>
  <si>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</si>
  <si>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</si>
  <si>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</si>
  <si>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</si>
  <si>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</si>
  <si>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</si>
  <si>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</si>
  <si>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</si>
  <si>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</si>
  <si>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</si>
  <si>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</si>
  <si>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</si>
  <si>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</si>
  <si>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</si>
  <si>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</si>
  <si>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</si>
  <si>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</si>
  <si>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</si>
  <si>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</si>
  <si>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</si>
  <si>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</si>
  <si>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</si>
  <si>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</si>
  <si>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</si>
  <si>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</si>
  <si>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</si>
  <si>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</si>
  <si>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</si>
  <si>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</si>
  <si>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</si>
  <si>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</si>
  <si>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</si>
  <si>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</si>
  <si>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</si>
  <si>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</si>
  <si>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</si>
  <si>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</si>
  <si>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</si>
  <si>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</si>
  <si>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</si>
  <si>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</si>
  <si>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</si>
  <si>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</si>
  <si>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</si>
  <si>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</si>
  <si>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</si>
  <si>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</si>
  <si>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</si>
  <si>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</si>
  <si>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</si>
  <si>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</si>
  <si>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</si>
  <si>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</si>
  <si>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</si>
  <si>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</si>
  <si>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</si>
  <si>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</si>
  <si>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</si>
  <si>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</si>
  <si>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</si>
  <si>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</si>
  <si>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</si>
  <si>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</si>
  <si>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</si>
  <si>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</si>
  <si>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</si>
  <si>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</si>
  <si>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</si>
  <si>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</si>
  <si>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</si>
  <si>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</si>
  <si>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</si>
  <si>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</si>
  <si>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</si>
  <si>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</si>
  <si>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</si>
  <si>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</si>
  <si>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</si>
  <si>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</si>
  <si>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</si>
  <si>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</si>
  <si>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</si>
  <si>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</si>
  <si>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</si>
  <si>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</si>
  <si>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</si>
  <si>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</si>
  <si>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</si>
  <si>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</si>
  <si>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</si>
  <si>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</si>
  <si>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</si>
  <si>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</si>
  <si>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</si>
  <si>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</si>
  <si>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</si>
  <si>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</si>
  <si>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</si>
  <si>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</si>
  <si>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</si>
  <si>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</si>
  <si>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</si>
  <si>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</si>
  <si>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</si>
  <si>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</si>
  <si>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</si>
  <si>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</si>
  <si>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</si>
  <si>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</si>
  <si>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</si>
  <si>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</si>
  <si>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</si>
  <si>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</si>
  <si>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</si>
  <si>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</si>
  <si>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</si>
  <si>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</si>
  <si>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</si>
  <si>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</si>
  <si>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</si>
  <si>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</si>
  <si>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</si>
  <si>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</si>
  <si>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</si>
  <si>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</si>
  <si>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</si>
  <si>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</si>
  <si>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</si>
  <si>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</si>
  <si>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</si>
  <si>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</si>
  <si>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</si>
  <si>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</si>
  <si>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</si>
  <si>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</si>
  <si>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</si>
  <si>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</si>
  <si>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</si>
  <si>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</si>
  <si>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</si>
  <si>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</si>
  <si>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</si>
  <si>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</si>
  <si>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</si>
  <si>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</si>
  <si>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</si>
  <si>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</si>
  <si>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</si>
  <si>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</si>
  <si>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</si>
  <si>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</si>
  <si>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</si>
  <si>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</si>
  <si>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</si>
  <si>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</si>
  <si>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</si>
  <si>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</si>
  <si>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</si>
  <si>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</si>
  <si>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</si>
  <si>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</si>
  <si>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</si>
  <si>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</si>
  <si>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</si>
  <si>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</si>
  <si>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</si>
  <si>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</si>
  <si>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</si>
  <si>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</si>
  <si>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</si>
  <si>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</si>
  <si>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</si>
  <si>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</si>
  <si>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</si>
  <si>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</si>
  <si>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</si>
  <si>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</si>
  <si>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</si>
  <si>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</si>
  <si>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</si>
  <si>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</si>
  <si>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</si>
  <si>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</si>
  <si>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</si>
  <si>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</si>
  <si>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</si>
  <si>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</si>
  <si>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</si>
  <si>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</si>
  <si>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</si>
  <si>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</si>
  <si>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</si>
  <si>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</si>
  <si>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</si>
  <si>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</si>
  <si>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</si>
  <si>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</si>
  <si>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</si>
  <si>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</si>
  <si>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</si>
  <si>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</si>
  <si>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</si>
  <si>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</si>
  <si>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</si>
  <si>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</si>
  <si>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</si>
  <si>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</si>
  <si>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</si>
  <si>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</si>
  <si>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</si>
  <si>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</si>
  <si>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</si>
  <si>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</si>
  <si>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</si>
  <si>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</si>
  <si>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</si>
  <si>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</si>
  <si>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</si>
  <si>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</si>
  <si>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</si>
  <si>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</si>
  <si>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</si>
  <si>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</si>
  <si>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</si>
  <si>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</si>
  <si>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</si>
  <si>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</si>
  <si>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</si>
  <si>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</si>
  <si>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</si>
  <si>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</si>
  <si>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</si>
  <si>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</si>
  <si>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</si>
  <si>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</si>
  <si>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</si>
  <si>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</si>
  <si>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</si>
  <si>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</si>
  <si>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</si>
  <si>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</si>
  <si>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</si>
  <si>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</si>
  <si>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</si>
  <si>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</si>
  <si>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</si>
  <si>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</si>
  <si>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</si>
  <si>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</si>
  <si>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</si>
  <si>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</si>
  <si>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</si>
  <si>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</si>
  <si>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</si>
  <si>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</si>
  <si>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</si>
  <si>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</si>
  <si>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</si>
  <si>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</si>
  <si>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</si>
  <si>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</si>
  <si>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</si>
  <si>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</si>
  <si>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</si>
  <si>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</si>
  <si>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</si>
  <si>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</si>
  <si>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</si>
  <si>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</si>
  <si>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</si>
  <si>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</si>
  <si>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</si>
  <si>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</si>
  <si>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</si>
  <si>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</si>
  <si>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</si>
  <si>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</si>
  <si>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</si>
  <si>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</si>
  <si>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</si>
  <si>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</si>
  <si>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</si>
  <si>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</si>
  <si>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</si>
  <si>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</si>
  <si>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</si>
  <si>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</si>
  <si>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</si>
  <si>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</si>
  <si>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</si>
  <si>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</si>
  <si>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</si>
  <si>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</si>
  <si>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</si>
  <si>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</si>
  <si>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</si>
  <si>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</si>
  <si>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</si>
  <si>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</si>
  <si>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</si>
  <si>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</si>
  <si>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</si>
  <si>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</si>
  <si>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</si>
  <si>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</si>
  <si>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</si>
  <si>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</si>
  <si>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</si>
  <si>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</si>
  <si>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</si>
  <si>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</si>
  <si>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</si>
  <si>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</si>
  <si>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</si>
  <si>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</si>
  <si>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</si>
  <si>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</si>
  <si>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</si>
  <si>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</si>
  <si>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</si>
  <si>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</si>
  <si>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</si>
  <si>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</si>
  <si>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</si>
  <si>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</si>
  <si>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</si>
  <si>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</si>
  <si>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</si>
  <si>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</si>
  <si>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</si>
  <si>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</si>
  <si>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</si>
  <si>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</si>
  <si>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</si>
  <si>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</si>
  <si>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</si>
  <si>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</si>
  <si>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</si>
  <si>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</si>
  <si>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</si>
  <si>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</si>
  <si>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</si>
  <si>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</si>
  <si>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</si>
  <si>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</si>
  <si>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</si>
  <si>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</si>
  <si>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</si>
  <si>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</si>
  <si>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</si>
  <si>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</si>
  <si>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</si>
  <si>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</si>
  <si>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</si>
  <si>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</si>
  <si>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</si>
  <si>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</si>
  <si>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</si>
  <si>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</si>
  <si>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</si>
  <si>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</si>
  <si>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</si>
  <si>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</si>
  <si>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</si>
  <si>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</si>
  <si>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</si>
  <si>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</si>
  <si>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</si>
  <si>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</si>
  <si>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</si>
  <si>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</si>
  <si>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</si>
  <si>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</si>
  <si>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</si>
  <si>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</si>
  <si>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</si>
  <si>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</si>
  <si>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</si>
  <si>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</si>
  <si>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</si>
  <si>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</si>
  <si>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</si>
  <si>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</si>
  <si>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</si>
  <si>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</si>
  <si>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</si>
  <si>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</si>
  <si>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</si>
  <si>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</si>
  <si>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</si>
  <si>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</si>
  <si>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</si>
  <si>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</si>
  <si>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</si>
  <si>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</si>
  <si>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</si>
  <si>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</si>
  <si>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</si>
  <si>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</si>
  <si>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</si>
  <si>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</si>
  <si>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</si>
  <si>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</si>
  <si>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</si>
  <si>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</si>
  <si>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</si>
  <si>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</si>
  <si>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</si>
  <si>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</si>
  <si>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</si>
  <si>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</si>
  <si>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</si>
  <si>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</si>
  <si>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</si>
  <si>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</si>
  <si>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</si>
  <si>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</si>
  <si>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</si>
  <si>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</si>
  <si>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</si>
  <si>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</si>
  <si>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</si>
  <si>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</si>
  <si>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</si>
  <si>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</si>
  <si>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</si>
  <si>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</si>
  <si>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</si>
  <si>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</si>
  <si>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</si>
  <si>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</si>
  <si>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</si>
  <si>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</si>
  <si>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</si>
  <si>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</si>
  <si>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</si>
  <si>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</si>
  <si>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</si>
  <si>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</si>
  <si>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</si>
  <si>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</si>
  <si>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</si>
  <si>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</si>
  <si>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</si>
  <si>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</si>
  <si>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</si>
  <si>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</si>
  <si>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</si>
  <si>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</si>
  <si>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</si>
  <si>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</si>
  <si>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</si>
  <si>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</si>
  <si>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</si>
  <si>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</si>
  <si>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</si>
  <si>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</si>
  <si>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</si>
  <si>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</si>
  <si>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</si>
  <si>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</si>
  <si>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</si>
  <si>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</si>
  <si>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</si>
  <si>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</si>
  <si>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</si>
  <si>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</si>
  <si>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</si>
  <si>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</si>
  <si>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</si>
  <si>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</si>
  <si>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</si>
  <si>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</si>
  <si>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</si>
  <si>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</si>
  <si>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</si>
  <si>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</si>
  <si>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</si>
  <si>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</si>
  <si>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</si>
  <si>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</si>
  <si>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</si>
  <si>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</si>
  <si>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</si>
  <si>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</si>
  <si>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</si>
  <si>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</si>
  <si>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</si>
  <si>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</si>
  <si>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</si>
  <si>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</si>
  <si>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</si>
  <si>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</si>
  <si>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</si>
  <si>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</si>
  <si>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</si>
  <si>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</si>
  <si>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</si>
  <si>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</si>
  <si>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</si>
  <si>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</si>
  <si>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</si>
  <si>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</si>
  <si>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</si>
  <si>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</si>
  <si>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</si>
  <si>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</si>
  <si>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</si>
  <si>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</si>
  <si>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</si>
  <si>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</si>
  <si>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</si>
  <si>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</si>
  <si>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</si>
  <si>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</si>
  <si>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</si>
  <si>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</si>
  <si>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</si>
  <si>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</si>
  <si>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</si>
  <si>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</si>
  <si>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</si>
  <si>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</si>
  <si>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</si>
  <si>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</si>
  <si>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</si>
  <si>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</si>
  <si>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</si>
  <si>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</si>
  <si>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</si>
  <si>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</si>
  <si>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</si>
  <si>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</si>
  <si>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</si>
  <si>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</si>
  <si>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</si>
  <si>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</si>
  <si>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</si>
  <si>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</si>
  <si>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</si>
  <si>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</si>
  <si>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</si>
  <si>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</si>
  <si>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</si>
  <si>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</si>
  <si>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</si>
  <si>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</si>
  <si>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</si>
  <si>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</si>
  <si>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</si>
  <si>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</si>
  <si>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</si>
  <si>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</si>
  <si>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</si>
  <si>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</si>
  <si>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</si>
  <si>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</si>
  <si>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</si>
  <si>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</si>
  <si>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</si>
  <si>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</si>
  <si>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</si>
  <si>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</si>
  <si>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</si>
  <si>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</si>
  <si>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</si>
  <si>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</si>
  <si>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</si>
  <si>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</si>
  <si>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</si>
  <si>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</si>
  <si>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</si>
  <si>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</si>
  <si>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</si>
  <si>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</si>
  <si>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</si>
  <si>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</si>
  <si>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</si>
  <si>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</si>
  <si>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</si>
  <si>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</si>
  <si>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</si>
  <si>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</si>
  <si>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</si>
  <si>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</si>
  <si>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</si>
  <si>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</si>
  <si>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</si>
  <si>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</si>
  <si>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</si>
  <si>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</si>
  <si>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</si>
  <si>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</si>
  <si>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</si>
  <si>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</si>
  <si>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</si>
  <si>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</si>
  <si>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</si>
  <si>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</si>
  <si>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</si>
  <si>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</si>
  <si>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</si>
  <si>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</si>
  <si>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</si>
  <si>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</si>
  <si>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</si>
  <si>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</si>
  <si>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</si>
  <si>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</si>
  <si>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</si>
  <si>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</si>
  <si>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</si>
  <si>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</si>
  <si>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</si>
  <si>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</si>
  <si>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</si>
  <si>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</si>
  <si>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</si>
  <si>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</si>
  <si>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</si>
  <si>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</si>
  <si>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</si>
  <si>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</si>
  <si>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</si>
  <si>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</si>
  <si>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</si>
  <si>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</si>
  <si>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</si>
  <si>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</si>
  <si>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</si>
  <si>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</si>
  <si>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</si>
  <si>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</si>
  <si>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</si>
  <si>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</si>
  <si>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</si>
  <si>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</si>
  <si>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</si>
  <si>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</si>
  <si>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</si>
  <si>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</si>
  <si>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</si>
  <si>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</si>
  <si>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</si>
  <si>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</si>
  <si>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</si>
  <si>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</si>
  <si>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</si>
  <si>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</si>
  <si>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</si>
  <si>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</si>
  <si>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</si>
  <si>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</si>
  <si>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</si>
  <si>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</si>
  <si>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</si>
  <si>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</si>
  <si>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</si>
  <si>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</si>
  <si>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</si>
  <si>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</si>
  <si>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</si>
  <si>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</si>
  <si>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</si>
  <si>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</si>
  <si>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</si>
  <si>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</si>
  <si>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</si>
  <si>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</si>
  <si>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</si>
  <si>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</si>
  <si>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</si>
  <si>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</si>
  <si>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</si>
  <si>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</si>
  <si>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</si>
  <si>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</si>
  <si>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</si>
  <si>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</si>
  <si>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</si>
  <si>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</si>
  <si>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</si>
  <si>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</si>
  <si>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</si>
  <si>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</si>
  <si>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</si>
  <si>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</si>
  <si>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</si>
  <si>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</si>
  <si>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</si>
  <si>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</si>
  <si>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</si>
  <si>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</si>
  <si>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</si>
  <si>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</si>
  <si>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</si>
  <si>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</si>
  <si>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</si>
  <si>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</si>
  <si>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</si>
  <si>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</si>
  <si>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</si>
  <si>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</si>
  <si>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</si>
  <si>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</si>
  <si>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</si>
  <si>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</si>
  <si>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</si>
  <si>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</si>
  <si>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</si>
  <si>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</si>
  <si>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</si>
  <si>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</si>
  <si>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</si>
  <si>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</si>
  <si>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</si>
  <si>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</si>
  <si>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</si>
  <si>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</si>
  <si>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</si>
  <si>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</si>
  <si>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</si>
  <si>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</si>
  <si>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</si>
  <si>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</si>
  <si>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</si>
  <si>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</si>
  <si>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</si>
  <si>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</si>
  <si>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</si>
  <si>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</si>
  <si>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</si>
  <si>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</si>
  <si>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</si>
  <si>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</si>
  <si>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</si>
  <si>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</si>
  <si>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</si>
  <si>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</si>
  <si>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</si>
  <si>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</si>
  <si>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</si>
  <si>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</si>
  <si>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</si>
  <si>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</si>
  <si>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</si>
  <si>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</si>
  <si>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</si>
  <si>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</si>
  <si>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</si>
  <si>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</si>
  <si>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</si>
  <si>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</si>
  <si>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</si>
  <si>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</si>
  <si>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</si>
  <si>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</si>
  <si>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</si>
  <si>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</si>
  <si>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</si>
  <si>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</si>
  <si>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</si>
  <si>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</si>
  <si>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</si>
  <si>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</si>
  <si>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</si>
  <si>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</si>
  <si>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</si>
  <si>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</si>
  <si>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</si>
  <si>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</si>
  <si>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</si>
  <si>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</si>
  <si>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</si>
  <si>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</si>
  <si>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</si>
  <si>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</si>
  <si>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</si>
  <si>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</si>
  <si>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</si>
  <si>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</si>
  <si>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</si>
  <si>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</si>
  <si>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</si>
  <si>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</si>
  <si>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</si>
  <si>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</si>
  <si>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</si>
  <si>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</si>
  <si>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</si>
  <si>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</si>
  <si>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</si>
  <si>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</si>
  <si>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</si>
  <si>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</si>
  <si>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</si>
  <si>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</si>
  <si>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</si>
  <si>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</si>
  <si>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</si>
  <si>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</si>
  <si>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</si>
  <si>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</si>
  <si>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</si>
  <si>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</si>
  <si>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</si>
  <si>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</si>
  <si>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</si>
  <si>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</si>
  <si>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</si>
  <si>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</si>
  <si>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</si>
  <si>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</si>
  <si>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</si>
  <si>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</si>
  <si>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</si>
  <si>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</si>
  <si>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</si>
  <si>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</si>
  <si>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</si>
  <si>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</si>
  <si>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</si>
  <si>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</si>
  <si>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</si>
  <si>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</si>
  <si>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</si>
  <si>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</si>
  <si>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</si>
  <si>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</si>
  <si>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</si>
  <si>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</si>
  <si>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</si>
  <si>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</si>
  <si>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</si>
  <si>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</si>
  <si>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</si>
  <si>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</si>
  <si>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</si>
  <si>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</si>
  <si>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</si>
  <si>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</si>
  <si>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</si>
  <si>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</si>
  <si>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</si>
  <si>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</si>
  <si>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</si>
  <si>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</si>
  <si>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</si>
  <si>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</si>
  <si>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</si>
  <si>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</si>
  <si>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</si>
  <si>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</si>
  <si>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</si>
  <si>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</si>
  <si>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</si>
  <si>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</si>
  <si>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</si>
  <si>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</si>
  <si>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</si>
  <si>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</si>
  <si>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</si>
  <si>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</si>
  <si>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</si>
  <si>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</si>
  <si>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</si>
  <si>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</si>
  <si>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</si>
  <si>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</si>
  <si>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</si>
  <si>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</si>
  <si>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</si>
  <si>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</si>
  <si>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</si>
  <si>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</si>
  <si>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</si>
  <si>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</si>
  <si>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</si>
  <si>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</si>
  <si>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</si>
  <si>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</si>
  <si>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</si>
  <si>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</si>
  <si>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</si>
  <si>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</si>
  <si>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</si>
  <si>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</si>
  <si>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</si>
  <si>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</si>
  <si>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</si>
  <si>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</si>
  <si>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</si>
  <si>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</si>
  <si>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</si>
  <si>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</si>
  <si>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</si>
  <si>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</si>
  <si>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</si>
  <si>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</si>
  <si>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</si>
  <si>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</si>
  <si>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</si>
  <si>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</si>
  <si>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</si>
  <si>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</si>
  <si>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</si>
  <si>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</si>
  <si>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</si>
  <si>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</si>
  <si>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</si>
  <si>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</si>
  <si>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</si>
  <si>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</si>
  <si>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</si>
  <si>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</si>
  <si>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</si>
  <si>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</si>
  <si>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</si>
  <si>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</si>
  <si>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</si>
  <si>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</si>
  <si>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</si>
  <si>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</si>
  <si>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</si>
  <si>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</si>
  <si>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</si>
  <si>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</si>
  <si>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</si>
  <si>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</si>
  <si>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</si>
  <si>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</si>
  <si>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</si>
  <si>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</si>
  <si>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</si>
  <si>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</si>
  <si>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</si>
  <si>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</si>
  <si>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</si>
  <si>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</si>
  <si>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</si>
  <si>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</si>
  <si>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</si>
  <si>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</si>
  <si>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</si>
  <si>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</si>
  <si>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</si>
  <si>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</si>
  <si>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</si>
  <si>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</si>
  <si>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</si>
  <si>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</si>
  <si>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</si>
  <si>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</si>
  <si>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</si>
  <si>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</si>
  <si>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</si>
  <si>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</si>
  <si>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</si>
  <si>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</si>
  <si>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</si>
  <si>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</si>
  <si>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</si>
  <si>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</si>
  <si>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</si>
  <si>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</si>
  <si>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</si>
  <si>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</si>
  <si>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</si>
  <si>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</si>
  <si>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</si>
  <si>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</si>
  <si>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</si>
  <si>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</si>
  <si>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</si>
  <si>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</si>
  <si>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</si>
  <si>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</si>
  <si>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</si>
  <si>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</si>
  <si>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</si>
  <si>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</si>
  <si>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</si>
  <si>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</si>
  <si>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</si>
  <si>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</si>
  <si>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</si>
  <si>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</si>
  <si>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</si>
  <si>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</si>
  <si>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</si>
  <si>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</si>
  <si>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</si>
  <si>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</si>
  <si>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</si>
  <si>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</si>
  <si>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</si>
  <si>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</si>
  <si>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</si>
  <si>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</si>
  <si>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</si>
  <si>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</si>
  <si>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</si>
  <si>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</si>
  <si>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</si>
  <si>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</si>
  <si>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</si>
  <si>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</si>
  <si>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</si>
  <si>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</si>
  <si>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</si>
  <si>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</si>
  <si>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</si>
  <si>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</si>
  <si>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</si>
  <si>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</si>
  <si>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</si>
  <si>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</si>
  <si>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</si>
  <si>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</si>
  <si>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</si>
  <si>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</si>
  <si>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</si>
  <si>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</si>
  <si>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</si>
  <si>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</si>
  <si>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</si>
  <si>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</si>
  <si>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</si>
  <si>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</si>
  <si>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</si>
  <si>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</si>
  <si>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</si>
  <si>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</si>
  <si>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</si>
  <si>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</si>
  <si>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</si>
  <si>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</si>
  <si>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</si>
  <si>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</si>
  <si>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</si>
  <si>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</si>
  <si>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</si>
  <si>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</si>
  <si>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</si>
  <si>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</si>
  <si>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</si>
  <si>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</si>
  <si>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</si>
  <si>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</si>
  <si>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</si>
  <si>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</si>
  <si>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</si>
  <si>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</si>
  <si>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</si>
  <si>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</si>
  <si>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</si>
  <si>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</si>
  <si>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</si>
  <si>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</si>
  <si>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</si>
  <si>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</si>
  <si>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</si>
  <si>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</si>
  <si>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</si>
  <si>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</si>
  <si>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</si>
  <si>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</si>
  <si>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</si>
  <si>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</si>
  <si>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</si>
  <si>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</si>
  <si>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</si>
  <si>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</si>
  <si>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</si>
  <si>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</si>
  <si>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</si>
  <si>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</si>
  <si>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</si>
  <si>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</si>
  <si>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</si>
  <si>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</si>
  <si>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</si>
  <si>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</si>
  <si>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</si>
  <si>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</si>
  <si>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</si>
  <si>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</si>
  <si>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</si>
  <si>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</si>
  <si>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</si>
  <si>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</si>
  <si>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</si>
  <si>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</si>
  <si>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</si>
  <si>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</si>
  <si>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</si>
  <si>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</si>
  <si>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</si>
  <si>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</si>
  <si>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</si>
  <si>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</si>
  <si>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</si>
  <si>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</si>
  <si>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</si>
  <si>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</si>
  <si>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</si>
  <si>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</si>
  <si>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</si>
  <si>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</si>
  <si>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</si>
  <si>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</si>
  <si>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</si>
  <si>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</si>
  <si>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</si>
  <si>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</si>
  <si>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</si>
  <si>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</si>
  <si>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</si>
  <si>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</si>
  <si>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</si>
  <si>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</si>
  <si>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</si>
  <si>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</si>
  <si>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</si>
  <si>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</si>
  <si>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</si>
  <si>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</si>
  <si>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</si>
  <si>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</si>
  <si>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</si>
  <si>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</si>
  <si>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</si>
  <si>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</si>
  <si>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</si>
  <si>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</si>
  <si>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</si>
  <si>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</si>
  <si>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</si>
  <si>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</si>
  <si>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</si>
  <si>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</si>
  <si>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</si>
  <si>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</si>
  <si>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</si>
  <si>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</si>
  <si>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</si>
  <si>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</si>
  <si>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</si>
  <si>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</si>
  <si>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</si>
  <si>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</si>
  <si>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</si>
  <si>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</si>
  <si>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</si>
  <si>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</si>
  <si>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</si>
  <si>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</si>
  <si>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</si>
  <si>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</si>
  <si>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</si>
  <si>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</si>
  <si>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</si>
  <si>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</si>
  <si>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</si>
  <si>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</si>
  <si>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</si>
  <si>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</si>
  <si>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</si>
  <si>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</si>
  <si>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</si>
  <si>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</si>
  <si>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</si>
  <si>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</si>
  <si>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</si>
  <si>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</si>
  <si>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</si>
  <si>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</si>
  <si>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</si>
  <si>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</si>
  <si>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</si>
  <si>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</si>
  <si>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</si>
  <si>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</si>
  <si>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</si>
  <si>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</si>
  <si>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</si>
  <si>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</si>
  <si>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</si>
  <si>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</si>
  <si>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</si>
  <si>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</si>
  <si>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</si>
  <si>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</si>
  <si>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</si>
  <si>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</si>
  <si>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</si>
  <si>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</si>
  <si>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</si>
  <si>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</si>
  <si>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</si>
  <si>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</si>
  <si>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</si>
  <si>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</si>
  <si>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</si>
  <si>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</si>
  <si>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</si>
  <si>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</si>
  <si>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</si>
  <si>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</si>
  <si>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</si>
  <si>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</si>
  <si>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</si>
  <si>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</si>
  <si>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</si>
  <si>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</si>
  <si>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</si>
  <si>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</si>
  <si>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</si>
  <si>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</si>
  <si>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</si>
  <si>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</si>
  <si>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</si>
  <si>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</si>
  <si>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</si>
  <si>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</si>
  <si>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</si>
  <si>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</si>
  <si>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</si>
  <si>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</si>
  <si>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</si>
  <si>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</si>
  <si>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</si>
  <si>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</si>
  <si>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</si>
  <si>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</si>
  <si>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</si>
  <si>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</si>
  <si>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</si>
  <si>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</si>
  <si>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</si>
  <si>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</si>
  <si>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</si>
  <si>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</si>
  <si>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</si>
  <si>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</si>
  <si>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</si>
  <si>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</si>
  <si>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</si>
  <si>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</si>
  <si>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</si>
  <si>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</si>
  <si>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</si>
  <si>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</si>
  <si>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</si>
  <si>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</si>
  <si>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</si>
  <si>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</si>
  <si>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</si>
  <si>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</si>
  <si>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</si>
  <si>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</si>
  <si>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</si>
  <si>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</si>
  <si>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</si>
  <si>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</si>
  <si>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</si>
  <si>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</si>
  <si>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</si>
  <si>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</si>
  <si>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</si>
  <si>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</si>
  <si>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</si>
  <si>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</si>
  <si>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</si>
  <si>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</si>
  <si>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</si>
  <si>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</si>
  <si>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</si>
  <si>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</si>
  <si>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</si>
  <si>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</si>
  <si>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</si>
  <si>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</si>
  <si>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</si>
  <si>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</si>
  <si>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</si>
  <si>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</si>
  <si>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</si>
  <si>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</si>
  <si>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</si>
  <si>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</si>
  <si>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</si>
  <si>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</si>
  <si>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</si>
  <si>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</si>
  <si>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</si>
  <si>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</si>
  <si>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</si>
  <si>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</si>
  <si>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</si>
  <si>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</si>
  <si>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</si>
  <si>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</si>
  <si>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</si>
  <si>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</si>
  <si>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</si>
  <si>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</si>
  <si>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</si>
  <si>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</si>
  <si>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</si>
  <si>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</si>
  <si>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</si>
  <si>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</si>
  <si>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</si>
  <si>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</si>
  <si>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</si>
  <si>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</si>
  <si>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</si>
  <si>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</si>
  <si>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</si>
  <si>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</si>
  <si>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</si>
  <si>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</si>
  <si>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</si>
  <si>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</si>
  <si>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</si>
  <si>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</si>
  <si>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</si>
  <si>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</si>
  <si>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</si>
  <si>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</si>
  <si>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</si>
  <si>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</si>
  <si>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</si>
  <si>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</si>
  <si>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</si>
  <si>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</si>
  <si>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</si>
  <si>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</si>
  <si>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</si>
  <si>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</si>
  <si>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</si>
  <si>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</si>
  <si>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</si>
  <si>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</si>
  <si>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</si>
  <si>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</si>
  <si>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</si>
  <si>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</si>
  <si>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</si>
  <si>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</si>
  <si>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</si>
  <si>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</si>
  <si>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</si>
  <si>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</si>
  <si>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</si>
  <si>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</si>
  <si>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</si>
  <si>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</si>
  <si>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</si>
  <si>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</si>
  <si>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</si>
  <si>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</si>
  <si>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</si>
  <si>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</si>
  <si>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</si>
  <si>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</si>
  <si>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</si>
  <si>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</si>
  <si>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</si>
  <si>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</si>
  <si>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</si>
  <si>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</si>
  <si>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</si>
  <si>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</si>
  <si>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</si>
  <si>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</si>
  <si>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</si>
  <si>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</si>
  <si>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</si>
  <si>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</si>
  <si>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</si>
  <si>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</si>
  <si>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</si>
  <si>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</si>
  <si>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</si>
  <si>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</si>
  <si>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</si>
  <si>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</si>
  <si>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</si>
  <si>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</si>
  <si>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</si>
  <si>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</si>
  <si>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</si>
  <si>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</si>
  <si>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</si>
  <si>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</si>
  <si>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</si>
  <si>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</si>
  <si>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</si>
  <si>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</si>
  <si>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</si>
  <si>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</si>
  <si>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</si>
  <si>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</si>
  <si>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</si>
  <si>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</si>
  <si>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</si>
  <si>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</si>
  <si>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</si>
  <si>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</si>
  <si>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</si>
  <si>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</si>
  <si>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</si>
  <si>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</si>
  <si>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</si>
  <si>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</si>
  <si>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</si>
  <si>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</si>
  <si>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</si>
  <si>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</si>
  <si>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</si>
  <si>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</si>
  <si>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</si>
  <si>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</si>
  <si>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</si>
  <si>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</si>
  <si>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</si>
  <si>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</si>
  <si>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</si>
  <si>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</si>
  <si>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</si>
  <si>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</si>
  <si>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</si>
  <si>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</si>
  <si>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</si>
  <si>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</si>
  <si>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</si>
  <si>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</si>
  <si>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</si>
  <si>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</si>
  <si>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</si>
  <si>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</si>
  <si>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</si>
  <si>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</si>
  <si>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</si>
  <si>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</si>
  <si>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</si>
  <si>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</si>
  <si>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</si>
  <si>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</si>
  <si>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</si>
  <si>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</si>
  <si>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</si>
  <si>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</si>
  <si>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</si>
  <si>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</si>
  <si>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</si>
  <si>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</si>
  <si>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</si>
  <si>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</si>
  <si>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</si>
  <si>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</si>
  <si>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</si>
  <si>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</si>
  <si>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</si>
  <si>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</si>
  <si>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</si>
  <si>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</si>
  <si>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</si>
  <si>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</si>
  <si>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</si>
  <si>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</si>
  <si>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</si>
  <si>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</si>
  <si>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</si>
  <si>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</si>
  <si>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</si>
  <si>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</si>
  <si>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</si>
  <si>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</si>
  <si>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</si>
  <si>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</si>
  <si>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</si>
  <si>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</si>
  <si>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</si>
  <si>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</si>
  <si>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</si>
  <si>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</si>
  <si>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</si>
  <si>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</si>
  <si>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</si>
  <si>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</si>
  <si>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</si>
  <si>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</si>
  <si>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</si>
  <si>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</si>
  <si>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</si>
  <si>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</si>
  <si>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</si>
  <si>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</si>
  <si>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</si>
  <si>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</si>
  <si>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</si>
  <si>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</si>
  <si>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</si>
  <si>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</si>
  <si>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</si>
  <si>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</si>
  <si>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</si>
  <si>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</si>
  <si>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</si>
  <si>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</si>
  <si>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</si>
  <si>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</si>
  <si>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</si>
  <si>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</si>
  <si>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</si>
  <si>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</si>
  <si>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</si>
  <si>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</si>
  <si>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</si>
  <si>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</si>
  <si>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</si>
  <si>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</si>
  <si>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</si>
  <si>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</si>
  <si>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</si>
  <si>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</si>
  <si>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</si>
  <si>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</si>
  <si>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</si>
  <si>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</si>
  <si>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</si>
  <si>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</si>
  <si>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</si>
  <si>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</si>
  <si>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</si>
  <si>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</si>
  <si>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</si>
  <si>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</si>
  <si>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</si>
  <si>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</si>
  <si>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</si>
  <si>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</si>
  <si>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</si>
  <si>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</si>
  <si>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</si>
  <si>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</si>
  <si>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</si>
  <si>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</si>
  <si>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</si>
  <si>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</si>
  <si>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</si>
  <si>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</si>
  <si>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</si>
  <si>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</si>
  <si>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</si>
  <si>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</si>
  <si>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</si>
  <si>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</si>
  <si>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</si>
  <si>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</si>
  <si>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</si>
  <si>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</si>
  <si>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</si>
  <si>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</si>
  <si>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</si>
  <si>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</si>
  <si>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</si>
  <si>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</si>
  <si>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</si>
  <si>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</si>
  <si>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</si>
  <si>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</si>
  <si>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</si>
  <si>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</si>
  <si>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</si>
  <si>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</si>
  <si>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</si>
  <si>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</si>
  <si>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</si>
  <si>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</si>
  <si>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</si>
  <si>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</si>
  <si>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</si>
  <si>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</si>
  <si>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</si>
  <si>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</si>
  <si>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</si>
  <si>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</si>
  <si>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</si>
  <si>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</si>
  <si>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</si>
  <si>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</si>
  <si>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</si>
  <si>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</si>
  <si>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</si>
  <si>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</si>
  <si>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</si>
  <si>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</si>
  <si>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</si>
  <si>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</si>
  <si>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</si>
  <si>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</si>
  <si>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</si>
  <si>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</si>
  <si>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</si>
  <si>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</si>
  <si>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</si>
  <si>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</si>
  <si>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</si>
  <si>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</si>
  <si>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</si>
  <si>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</si>
  <si>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</si>
  <si>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</si>
  <si>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</si>
  <si>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</si>
  <si>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</si>
  <si>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</si>
  <si>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</si>
  <si>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</si>
  <si>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</si>
  <si>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</si>
  <si>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</si>
  <si>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</si>
  <si>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</si>
  <si>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</si>
  <si>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</si>
  <si>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</si>
  <si>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</si>
  <si>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</si>
  <si>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</si>
  <si>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</si>
  <si>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</si>
  <si>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</si>
  <si>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</si>
  <si>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</si>
  <si>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</si>
  <si>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</si>
  <si>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</si>
  <si>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</si>
  <si>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</si>
  <si>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</si>
  <si>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</si>
  <si>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</si>
  <si>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</si>
  <si>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</si>
  <si>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</si>
  <si>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</si>
  <si>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</si>
  <si>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</si>
  <si>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</si>
  <si>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</si>
  <si>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</si>
  <si>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</si>
  <si>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</si>
  <si>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</si>
  <si>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</si>
  <si>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</si>
  <si>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</si>
  <si>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</si>
  <si>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</si>
  <si>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</si>
  <si>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</si>
  <si>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</si>
  <si>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</si>
  <si>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</si>
  <si>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</si>
  <si>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</si>
  <si>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</si>
  <si>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</si>
  <si>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</si>
  <si>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</si>
  <si>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</si>
  <si>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</si>
  <si>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</si>
  <si>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</si>
  <si>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</si>
  <si>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</si>
  <si>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</si>
  <si>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</si>
  <si>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</si>
  <si>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</si>
  <si>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</si>
  <si>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</si>
  <si>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</si>
  <si>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</si>
  <si>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</si>
  <si>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</si>
  <si>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</si>
  <si>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</si>
  <si>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</si>
  <si>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</si>
  <si>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</si>
  <si>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</si>
  <si>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</si>
  <si>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</si>
  <si>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</si>
  <si>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</si>
  <si>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</si>
  <si>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</si>
  <si>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</si>
  <si>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</si>
  <si>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</si>
  <si>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</si>
  <si>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</si>
  <si>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</si>
  <si>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</si>
  <si>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</si>
  <si>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</si>
  <si>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</si>
  <si>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</si>
  <si>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</si>
  <si>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</si>
  <si>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</si>
  <si>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</si>
  <si>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</si>
  <si>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</si>
  <si>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</si>
  <si>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</si>
  <si>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</si>
  <si>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</si>
  <si>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</si>
  <si>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</si>
  <si>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</si>
  <si>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</si>
  <si>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</si>
  <si>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</si>
  <si>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</si>
  <si>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</si>
  <si>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</si>
  <si>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</si>
  <si>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</si>
  <si>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</si>
  <si>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</si>
  <si>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</si>
  <si>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</si>
  <si>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</si>
  <si>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</si>
  <si>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</si>
  <si>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</si>
  <si>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</si>
  <si>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</si>
  <si>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</si>
  <si>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</si>
  <si>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</si>
  <si>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</si>
  <si>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</si>
  <si>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</si>
  <si>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</si>
  <si>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</si>
  <si>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</si>
  <si>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</si>
  <si>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</si>
  <si>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</si>
  <si>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</si>
  <si>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</si>
  <si>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</si>
  <si>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</si>
  <si>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</si>
  <si>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</si>
  <si>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</si>
  <si>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</si>
  <si>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</si>
  <si>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</si>
  <si>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</si>
  <si>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</si>
  <si>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</si>
  <si>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</si>
  <si>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</si>
  <si>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</si>
  <si>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</si>
  <si>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</si>
  <si>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</si>
  <si>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</si>
  <si>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</si>
  <si>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</si>
  <si>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</si>
  <si>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</si>
  <si>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</si>
  <si>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</si>
  <si>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</si>
  <si>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</si>
  <si>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</si>
  <si>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</si>
  <si>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</si>
  <si>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</si>
  <si>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</si>
  <si>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</si>
  <si>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</si>
  <si>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</si>
  <si>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</si>
  <si>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</si>
  <si>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</si>
  <si>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</si>
  <si>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</si>
  <si>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</si>
  <si>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</si>
  <si>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</si>
  <si>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</si>
  <si>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</si>
  <si>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</si>
  <si>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</si>
  <si>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</si>
  <si>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</si>
  <si>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</si>
  <si>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</si>
  <si>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</si>
  <si>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</si>
  <si>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</si>
  <si>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</si>
  <si>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</si>
  <si>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</si>
  <si>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</si>
  <si>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</si>
  <si>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</si>
  <si>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</si>
  <si>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</si>
  <si>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</si>
  <si>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</si>
  <si>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</si>
  <si>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</si>
  <si>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</si>
  <si>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</si>
  <si>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</si>
  <si>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</si>
  <si>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</si>
  <si>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</si>
  <si>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</si>
  <si>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</si>
  <si>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</si>
  <si>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</si>
  <si>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</si>
  <si>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</si>
  <si>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</si>
  <si>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</si>
  <si>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</si>
  <si>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</si>
  <si>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</si>
  <si>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</si>
  <si>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</si>
  <si>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</si>
  <si>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</si>
  <si>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</si>
  <si>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</si>
  <si>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</si>
  <si>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</si>
  <si>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</si>
  <si>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</si>
  <si>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</si>
  <si>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</si>
  <si>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</si>
  <si>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</si>
  <si>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</si>
  <si>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</si>
  <si>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</si>
  <si>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</si>
  <si>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</si>
  <si>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</si>
  <si>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</si>
  <si>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</si>
  <si>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</si>
  <si>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</si>
  <si>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</si>
  <si>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</si>
  <si>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</si>
  <si>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</si>
  <si>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</si>
  <si>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</si>
  <si>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</si>
  <si>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</si>
  <si>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</si>
  <si>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</si>
  <si>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</si>
  <si>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</si>
  <si>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</si>
  <si>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</si>
  <si>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</si>
  <si>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</si>
  <si>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</si>
  <si>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</si>
  <si>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</si>
  <si>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</si>
  <si>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</si>
  <si>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</si>
  <si>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</si>
  <si>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</si>
  <si>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</si>
  <si>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</si>
  <si>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</si>
  <si>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</si>
  <si>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</si>
  <si>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</si>
  <si>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</si>
  <si>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</si>
  <si>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</si>
  <si>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</si>
  <si>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</si>
  <si>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</si>
  <si>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</si>
  <si>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</si>
  <si>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</si>
  <si>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</si>
  <si>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</si>
  <si>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</si>
  <si>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</si>
  <si>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</si>
  <si>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</si>
  <si>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</si>
  <si>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</si>
  <si>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</si>
  <si>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</si>
  <si>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</si>
  <si>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</si>
  <si>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</si>
  <si>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</si>
  <si>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</si>
  <si>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</si>
  <si>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</si>
  <si>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</si>
  <si>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</si>
  <si>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</si>
  <si>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</si>
  <si>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</si>
  <si>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</si>
  <si>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</si>
  <si>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</si>
  <si>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</si>
  <si>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</si>
  <si>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</si>
  <si>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</si>
  <si>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</si>
  <si>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</si>
  <si>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</si>
  <si>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</si>
  <si>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</si>
  <si>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</si>
  <si>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</si>
  <si>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</si>
  <si>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</si>
  <si>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</si>
  <si>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</si>
  <si>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</si>
  <si>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</si>
  <si>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</si>
  <si>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</si>
  <si>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</si>
  <si>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</si>
  <si>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</si>
  <si>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</si>
  <si>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</si>
  <si>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</si>
  <si>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</si>
  <si>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</si>
  <si>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</si>
  <si>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</si>
  <si>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</si>
  <si>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</si>
  <si>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</si>
  <si>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</si>
  <si>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</si>
  <si>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</si>
  <si>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</si>
  <si>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</si>
  <si>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</si>
  <si>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</si>
  <si>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</si>
  <si>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</si>
  <si>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</si>
  <si>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</si>
  <si>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</si>
  <si>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</si>
  <si>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</si>
  <si>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</si>
  <si>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</si>
  <si>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</si>
  <si>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</si>
  <si>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</si>
  <si>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</si>
  <si>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</si>
  <si>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</si>
  <si>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</si>
  <si>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</si>
  <si>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</si>
  <si>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</si>
  <si>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</si>
  <si>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</si>
  <si>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</si>
  <si>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</si>
  <si>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</si>
  <si>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</si>
  <si>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</si>
  <si>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</si>
  <si>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</si>
  <si>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</si>
  <si>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</si>
  <si>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</si>
  <si>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</si>
  <si>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</si>
  <si>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</si>
  <si>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</si>
  <si>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</si>
  <si>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</si>
  <si>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</si>
  <si>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</si>
  <si>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</si>
  <si>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</si>
  <si>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</si>
  <si>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</si>
  <si>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</si>
  <si>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</si>
  <si>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</si>
  <si>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</si>
  <si>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</si>
  <si>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</si>
  <si>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</si>
  <si>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</si>
  <si>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</si>
  <si>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</si>
  <si>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</si>
  <si>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</si>
  <si>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</si>
  <si>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</si>
  <si>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</si>
  <si>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</si>
  <si>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</si>
  <si>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</si>
  <si>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</si>
  <si>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</si>
  <si>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</si>
  <si>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</si>
  <si>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</si>
  <si>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</si>
  <si>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</si>
  <si>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</si>
  <si>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</si>
  <si>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</si>
  <si>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</si>
  <si>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</si>
  <si>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</si>
  <si>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</si>
  <si>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</si>
  <si>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</si>
  <si>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</si>
  <si>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</si>
  <si>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</si>
  <si>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</si>
  <si>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</si>
  <si>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</si>
  <si>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</si>
  <si>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</si>
  <si>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</si>
  <si>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</si>
  <si>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</si>
  <si>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</si>
  <si>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</si>
  <si>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</si>
  <si>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</si>
  <si>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</si>
  <si>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</si>
  <si>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</si>
  <si>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</si>
  <si>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</si>
  <si>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</si>
  <si>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</si>
  <si>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</si>
  <si>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</si>
  <si>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</si>
  <si>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</si>
  <si>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</si>
  <si>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</si>
  <si>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</si>
  <si>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</si>
  <si>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</si>
  <si>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</si>
  <si>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</si>
  <si>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</si>
  <si>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</si>
  <si>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</si>
  <si>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</si>
  <si>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</si>
  <si>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</si>
  <si>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</si>
  <si>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</si>
  <si>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</si>
  <si>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</si>
  <si>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</si>
  <si>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</si>
  <si>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</si>
  <si>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</si>
  <si>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</si>
  <si>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</si>
  <si>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</si>
  <si>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</si>
  <si>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</si>
  <si>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</si>
  <si>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</si>
  <si>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</si>
  <si>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</si>
  <si>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</si>
  <si>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</si>
  <si>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</si>
  <si>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</si>
  <si>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</si>
  <si>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</si>
  <si>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</si>
  <si>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</si>
  <si>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</si>
  <si>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</si>
  <si>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</si>
  <si>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</si>
  <si>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</si>
  <si>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</si>
  <si>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</si>
  <si>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</si>
  <si>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</si>
  <si>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</si>
  <si>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</si>
  <si>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</si>
  <si>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</si>
  <si>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</si>
  <si>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</si>
  <si>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</si>
  <si>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</si>
  <si>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</si>
  <si>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</si>
  <si>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</si>
  <si>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</si>
  <si>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</si>
  <si>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</si>
  <si>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</si>
  <si>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</si>
  <si>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</si>
  <si>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</si>
  <si>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</si>
  <si>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</si>
  <si>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</si>
  <si>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</si>
  <si>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</si>
  <si>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</si>
  <si>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</si>
  <si>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</si>
  <si>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</si>
  <si>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</si>
  <si>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</si>
  <si>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</si>
  <si>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</si>
  <si>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</si>
  <si>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</si>
  <si>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</si>
  <si>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</si>
  <si>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</si>
  <si>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</si>
  <si>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</si>
  <si>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</si>
  <si>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</si>
  <si>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</si>
  <si>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</si>
  <si>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</si>
  <si>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</si>
  <si>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</si>
  <si>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</si>
  <si>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</si>
  <si>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</si>
  <si>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</si>
  <si>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</si>
  <si>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</si>
  <si>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</si>
  <si>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</si>
  <si>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</si>
  <si>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</si>
  <si>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</si>
  <si>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</si>
  <si>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</si>
  <si>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</si>
  <si>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</si>
  <si>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</si>
  <si>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</si>
  <si>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</si>
  <si>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</si>
  <si>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</si>
  <si>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</si>
  <si>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</si>
  <si>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</si>
  <si>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</si>
  <si>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</si>
  <si>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</si>
  <si>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</si>
  <si>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</si>
  <si>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</si>
  <si>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</si>
  <si>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</si>
  <si>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</si>
  <si>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</si>
  <si>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</si>
  <si>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</si>
  <si>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</si>
  <si>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</si>
  <si>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</si>
  <si>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</si>
  <si>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</si>
  <si>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</si>
  <si>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</si>
  <si>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</si>
  <si>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</si>
  <si>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</si>
  <si>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</si>
  <si>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</si>
  <si>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</si>
  <si>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</si>
  <si>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</si>
  <si>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</si>
  <si>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</si>
  <si>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</si>
  <si>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</si>
  <si>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</si>
  <si>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</si>
  <si>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</si>
  <si>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</si>
  <si>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</si>
  <si>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</si>
  <si>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</si>
  <si>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</si>
  <si>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</si>
  <si>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</si>
  <si>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</si>
  <si>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</si>
  <si>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</si>
  <si>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</si>
  <si>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</si>
  <si>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</si>
  <si>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</si>
  <si>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</si>
  <si>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</si>
  <si>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</si>
  <si>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</si>
  <si>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</si>
  <si>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</si>
  <si>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</si>
  <si>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</si>
  <si>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</si>
  <si>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</si>
  <si>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</si>
  <si>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</si>
  <si>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</si>
  <si>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</si>
  <si>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</si>
  <si>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</si>
  <si>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</si>
  <si>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</si>
  <si>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</si>
  <si>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</si>
  <si>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</si>
  <si>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</si>
  <si>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</si>
  <si>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</si>
  <si>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</si>
  <si>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</si>
  <si>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</si>
  <si>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</si>
  <si>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</si>
  <si>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</si>
  <si>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</si>
  <si>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</si>
  <si>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</si>
  <si>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</si>
  <si>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</si>
  <si>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</si>
  <si>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</si>
  <si>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</si>
  <si>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</si>
  <si>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</si>
  <si>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</si>
  <si>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</si>
  <si>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</si>
  <si>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</si>
  <si>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</si>
  <si>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</si>
  <si>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</si>
  <si>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</si>
  <si>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</si>
  <si>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</si>
  <si>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</si>
  <si>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</si>
  <si>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</si>
  <si>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</si>
  <si>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</si>
  <si>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</si>
  <si>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</si>
  <si>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</si>
  <si>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</si>
  <si>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</si>
  <si>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</si>
  <si>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</si>
  <si>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</si>
  <si>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</si>
  <si>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</si>
  <si>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</si>
  <si>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</si>
  <si>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</si>
  <si>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</si>
  <si>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</si>
  <si>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</si>
  <si>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</si>
  <si>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</si>
  <si>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</si>
  <si>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</si>
  <si>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</si>
  <si>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</si>
  <si>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</si>
  <si>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</si>
  <si>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</si>
  <si>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</si>
  <si>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</si>
  <si>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</si>
  <si>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</si>
  <si>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</si>
  <si>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</si>
  <si>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</si>
  <si>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</si>
  <si>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</si>
  <si>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</si>
  <si>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</si>
  <si>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</si>
  <si>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</si>
  <si>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</si>
  <si>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</si>
  <si>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</si>
  <si>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</si>
  <si>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</si>
  <si>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</si>
  <si>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</si>
  <si>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</si>
  <si>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</si>
  <si>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</si>
  <si>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</si>
  <si>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</si>
  <si>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</si>
  <si>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</si>
  <si>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</si>
  <si>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</si>
  <si>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</si>
  <si>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</si>
  <si>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</si>
  <si>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</si>
  <si>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</si>
  <si>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</si>
  <si>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</si>
  <si>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</si>
  <si>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</si>
  <si>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</si>
  <si>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</si>
  <si>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</si>
  <si>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</si>
  <si>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</si>
  <si>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</si>
  <si>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</si>
  <si>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</si>
  <si>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</si>
  <si>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</si>
  <si>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</si>
  <si>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</si>
  <si>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</si>
  <si>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</si>
  <si>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</si>
  <si>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</si>
  <si>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</si>
  <si>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</si>
  <si>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</si>
  <si>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</si>
  <si>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</si>
  <si>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</si>
  <si>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</si>
  <si>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</si>
  <si>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</si>
  <si>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</si>
  <si>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</si>
  <si>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</si>
  <si>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</si>
  <si>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</si>
  <si>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</si>
  <si>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</si>
  <si>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</si>
  <si>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</si>
  <si>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</si>
  <si>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</si>
  <si>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</si>
  <si>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</si>
  <si>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</si>
  <si>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</si>
  <si>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</si>
  <si>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</si>
  <si>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</si>
  <si>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</si>
  <si>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</si>
  <si>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</si>
  <si>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</si>
  <si>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</si>
  <si>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</si>
  <si>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</si>
  <si>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</si>
  <si>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</si>
  <si>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</si>
  <si>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</si>
  <si>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</si>
  <si>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</si>
  <si>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</si>
  <si>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</si>
  <si>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</si>
  <si>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</si>
  <si>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</si>
  <si>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</si>
  <si>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</si>
  <si>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</si>
  <si>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</si>
  <si>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</si>
  <si>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</si>
  <si>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</si>
  <si>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</si>
  <si>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</si>
  <si>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</si>
  <si>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</si>
  <si>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</si>
  <si>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</si>
  <si>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</si>
  <si>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</si>
  <si>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</si>
  <si>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</si>
  <si>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</si>
  <si>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</si>
  <si>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</si>
  <si>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</si>
  <si>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</si>
  <si>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</si>
  <si>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</si>
  <si>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</si>
  <si>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</si>
  <si>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</si>
  <si>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</si>
  <si>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</si>
  <si>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</si>
  <si>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</si>
  <si>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</si>
  <si>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</si>
  <si>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</si>
  <si>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</si>
  <si>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</si>
  <si>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</si>
  <si>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</si>
  <si>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</si>
  <si>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</si>
  <si>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</si>
  <si>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</si>
  <si>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</si>
  <si>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</si>
  <si>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</si>
  <si>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</si>
  <si>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</si>
  <si>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</si>
  <si>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</si>
  <si>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</si>
  <si>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</si>
  <si>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</si>
  <si>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</si>
  <si>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</si>
  <si>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</si>
  <si>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</si>
  <si>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</si>
  <si>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</si>
  <si>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</si>
  <si>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</si>
  <si>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</si>
  <si>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</si>
  <si>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</si>
  <si>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</si>
  <si>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</si>
  <si>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</si>
  <si>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</si>
  <si>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</si>
  <si>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</si>
  <si>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</si>
  <si>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</si>
  <si>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</si>
  <si>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</si>
  <si>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</si>
  <si>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</si>
  <si>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</si>
  <si>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</si>
  <si>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</si>
  <si>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</si>
  <si>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</si>
  <si>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</si>
  <si>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</si>
  <si>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</si>
  <si>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</si>
  <si>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</si>
  <si>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</si>
  <si>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</si>
  <si>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</si>
  <si>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</si>
  <si>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</si>
  <si>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</si>
  <si>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</si>
  <si>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</si>
  <si>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</si>
  <si>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</si>
  <si>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</si>
  <si>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</si>
  <si>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</si>
  <si>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</si>
  <si>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</si>
  <si>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</si>
  <si>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</si>
  <si>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</si>
  <si>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</si>
  <si>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</si>
  <si>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</si>
  <si>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</si>
  <si>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</si>
  <si>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</si>
  <si>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</si>
  <si>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</si>
  <si>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</si>
  <si>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</si>
  <si>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</si>
  <si>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</si>
  <si>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</si>
  <si>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</si>
  <si>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</si>
  <si>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</si>
  <si>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</si>
  <si>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</si>
  <si>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</si>
  <si>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</si>
  <si>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</si>
  <si>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</si>
  <si>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</si>
  <si>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</si>
  <si>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</si>
  <si>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</si>
  <si>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</si>
  <si>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</si>
  <si>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</si>
  <si>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</si>
  <si>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</si>
  <si>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</si>
  <si>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</si>
  <si>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</si>
  <si>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</si>
  <si>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</si>
  <si>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</si>
  <si>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</si>
  <si>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</si>
  <si>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</si>
  <si>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</si>
  <si>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</si>
  <si>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</si>
  <si>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</si>
  <si>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</si>
  <si>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</si>
  <si>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</si>
  <si>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</si>
  <si>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</si>
  <si>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</si>
  <si>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</si>
  <si>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</si>
  <si>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</si>
  <si>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</si>
  <si>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</si>
  <si>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</si>
  <si>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</si>
  <si>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</si>
  <si>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</si>
  <si>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</si>
  <si>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</si>
  <si>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</si>
  <si>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</si>
  <si>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</si>
  <si>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</si>
  <si>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</si>
  <si>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</si>
  <si>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</si>
  <si>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</si>
  <si>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</si>
  <si>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</si>
  <si>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</si>
  <si>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</si>
  <si>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</si>
  <si>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</si>
  <si>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</si>
  <si>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</si>
  <si>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</si>
  <si>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</si>
  <si>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</si>
  <si>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</si>
  <si>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</si>
  <si>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</si>
  <si>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</si>
  <si>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</si>
  <si>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</si>
  <si>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</si>
  <si>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</si>
  <si>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</si>
  <si>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</si>
  <si>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</si>
  <si>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</si>
  <si>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</si>
  <si>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</si>
  <si>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</si>
  <si>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</si>
  <si>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</si>
  <si>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</si>
  <si>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</si>
  <si>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</si>
  <si>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</si>
  <si>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</si>
  <si>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</si>
  <si>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</si>
  <si>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</si>
  <si>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</si>
  <si>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</si>
  <si>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</si>
  <si>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</si>
  <si>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</si>
  <si>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</si>
  <si>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</si>
  <si>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</si>
  <si>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</si>
  <si>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</si>
  <si>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</si>
  <si>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</si>
  <si>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</si>
  <si>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</si>
  <si>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</si>
  <si>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</si>
  <si>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</si>
  <si>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</si>
  <si>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</si>
  <si>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</si>
  <si>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</si>
  <si>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</si>
  <si>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</si>
  <si>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</si>
  <si>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</si>
  <si>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</si>
  <si>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</si>
  <si>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</si>
  <si>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</si>
  <si>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</si>
  <si>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</si>
  <si>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</si>
  <si>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</si>
  <si>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</si>
  <si>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</si>
  <si>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</si>
  <si>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</si>
  <si>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</si>
  <si>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</si>
  <si>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</si>
  <si>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</si>
  <si>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</si>
  <si>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</si>
  <si>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</si>
  <si>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</si>
  <si>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</si>
  <si>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</si>
  <si>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</si>
  <si>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</si>
  <si>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</si>
  <si>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</si>
  <si>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</si>
  <si>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</si>
  <si>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</si>
  <si>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</si>
  <si>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</si>
  <si>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</si>
  <si>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</si>
  <si>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</si>
  <si>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</si>
  <si>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</si>
  <si>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</si>
  <si>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</si>
  <si>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</si>
  <si>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</si>
  <si>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</si>
  <si>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</si>
  <si>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</si>
  <si>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</si>
  <si>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</si>
  <si>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</si>
  <si>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</si>
  <si>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</si>
  <si>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</si>
  <si>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</si>
  <si>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</si>
  <si>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</si>
  <si>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</si>
  <si>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</si>
  <si>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</si>
  <si>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</si>
  <si>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</si>
  <si>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</si>
  <si>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</si>
  <si>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</si>
  <si>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</si>
  <si>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</si>
  <si>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</si>
  <si>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</si>
  <si>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</si>
  <si>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</si>
  <si>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</si>
  <si>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</si>
  <si>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</si>
  <si>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</si>
  <si>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</si>
  <si>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</si>
  <si>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</si>
  <si>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</si>
  <si>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</si>
  <si>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</si>
  <si>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</si>
  <si>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</si>
  <si>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</si>
  <si>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</si>
  <si>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</si>
  <si>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</si>
  <si>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</si>
  <si>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</si>
  <si>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</si>
  <si>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</si>
  <si>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</si>
  <si>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</si>
  <si>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</si>
  <si>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</si>
  <si>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</si>
  <si>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</si>
  <si>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</si>
  <si>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</si>
  <si>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</si>
  <si>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</si>
  <si>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</si>
  <si>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</si>
  <si>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</si>
  <si>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</si>
  <si>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</si>
  <si>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</si>
  <si>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</si>
  <si>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</si>
  <si>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</si>
  <si>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</si>
  <si>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</si>
  <si>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</si>
  <si>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</si>
  <si>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</si>
  <si>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</si>
  <si>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</si>
  <si>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</si>
  <si>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</si>
  <si>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</si>
  <si>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</si>
  <si>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</si>
  <si>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</si>
  <si>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</si>
  <si>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</si>
  <si>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</si>
  <si>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</si>
  <si>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</si>
  <si>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</si>
  <si>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</si>
  <si>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</si>
  <si>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</si>
  <si>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</si>
  <si>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</si>
  <si>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</si>
  <si>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</si>
  <si>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</si>
  <si>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</si>
  <si>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</si>
  <si>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</si>
  <si>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</si>
  <si>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</si>
  <si>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</si>
  <si>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</si>
  <si>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</si>
  <si>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</si>
  <si>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</si>
  <si>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</si>
  <si>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</si>
  <si>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</si>
  <si>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</si>
  <si>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</si>
  <si>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</si>
  <si>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</si>
  <si>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</si>
  <si>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</si>
  <si>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</si>
  <si>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</si>
  <si>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</si>
  <si>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</si>
  <si>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</si>
  <si>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</si>
  <si>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</si>
  <si>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</si>
  <si>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</si>
  <si>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</si>
  <si>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</si>
  <si>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</si>
  <si>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</si>
  <si>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</si>
  <si>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</si>
  <si>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</si>
  <si>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</si>
  <si>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</si>
  <si>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</si>
  <si>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</si>
  <si>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</si>
  <si>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</si>
  <si>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</si>
  <si>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</si>
  <si>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</si>
  <si>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</si>
  <si>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</si>
  <si>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</si>
  <si>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</si>
  <si>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</si>
  <si>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</si>
  <si>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</si>
  <si>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</si>
  <si>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</si>
  <si>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</si>
  <si>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</si>
  <si>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</si>
  <si>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</si>
  <si>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</si>
  <si>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</si>
  <si>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</si>
  <si>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</si>
  <si>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</si>
  <si>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</si>
  <si>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</si>
  <si>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</si>
  <si>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</si>
  <si>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</si>
  <si>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</si>
  <si>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</si>
  <si>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</si>
  <si>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</si>
  <si>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</si>
  <si>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</si>
  <si>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</si>
  <si>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</si>
  <si>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</si>
  <si>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</si>
  <si>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</si>
  <si>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</si>
  <si>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</si>
  <si>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</si>
  <si>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</si>
  <si>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</si>
  <si>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</si>
  <si>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</si>
  <si>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</si>
  <si>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</si>
  <si>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</si>
  <si>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</si>
  <si>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</si>
  <si>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</si>
  <si>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</si>
  <si>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</si>
  <si>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</si>
  <si>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</si>
  <si>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</si>
  <si>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</si>
  <si>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</si>
  <si>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</si>
  <si>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</si>
  <si>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</si>
  <si>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</si>
  <si>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</si>
  <si>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</si>
  <si>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</si>
  <si>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</si>
  <si>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</si>
  <si>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</si>
  <si>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</si>
  <si>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</si>
  <si>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</si>
  <si>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</si>
  <si>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</si>
  <si>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</si>
  <si>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</si>
  <si>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</si>
  <si>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</si>
  <si>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</si>
  <si>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</si>
  <si>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</si>
  <si>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</si>
  <si>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</si>
  <si>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</si>
  <si>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</si>
  <si>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</si>
  <si>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</si>
  <si>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</si>
  <si>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</si>
  <si>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</si>
  <si>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</si>
  <si>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</si>
  <si>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</si>
  <si>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</si>
  <si>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</si>
  <si>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</si>
  <si>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</si>
  <si>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</si>
  <si>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</si>
  <si>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</si>
  <si>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</si>
  <si>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</si>
  <si>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</si>
  <si>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</si>
  <si>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</si>
  <si>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</si>
  <si>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</si>
  <si>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</si>
  <si>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</si>
  <si>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</si>
  <si>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</si>
  <si>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</si>
  <si>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</si>
  <si>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</si>
  <si>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</si>
  <si>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</si>
  <si>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</si>
  <si>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</si>
  <si>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</si>
  <si>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</si>
  <si>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</si>
  <si>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</si>
  <si>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</si>
  <si>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</si>
  <si>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</si>
  <si>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</si>
  <si>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</si>
  <si>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</si>
  <si>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</si>
  <si>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</si>
  <si>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</si>
  <si>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</si>
  <si>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</si>
  <si>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</si>
  <si>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</si>
  <si>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</si>
  <si>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</si>
  <si>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</si>
  <si>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</si>
  <si>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</si>
  <si>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</si>
  <si>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</si>
  <si>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</si>
  <si>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</si>
  <si>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</si>
  <si>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</si>
  <si>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</si>
  <si>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</si>
  <si>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</si>
  <si>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</si>
  <si>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</si>
  <si>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</si>
  <si>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</si>
  <si>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</si>
  <si>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</si>
  <si>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</si>
  <si>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</si>
  <si>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</si>
  <si>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</si>
  <si>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</si>
  <si>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</si>
  <si>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</si>
  <si>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</si>
  <si>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</si>
  <si>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</si>
  <si>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</si>
  <si>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</si>
  <si>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</si>
  <si>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</si>
  <si>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</si>
  <si>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</si>
  <si>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</si>
  <si>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</si>
  <si>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</si>
  <si>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</si>
  <si>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</si>
  <si>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</si>
  <si>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</si>
  <si>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</si>
  <si>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</si>
  <si>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</si>
  <si>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</si>
  <si>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</si>
  <si>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</si>
  <si>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</si>
  <si>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</si>
  <si>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</si>
  <si>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</si>
  <si>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</si>
  <si>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</si>
  <si>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</si>
  <si>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</si>
  <si>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</si>
  <si>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</si>
  <si>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</si>
  <si>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</si>
  <si>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</si>
  <si>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</si>
  <si>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</si>
  <si>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</si>
  <si>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</si>
  <si>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</si>
  <si>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</si>
  <si>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</si>
  <si>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</si>
  <si>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</si>
  <si>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</si>
  <si>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</si>
  <si>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</si>
  <si>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</si>
  <si>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</si>
  <si>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</si>
  <si>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</si>
  <si>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</si>
  <si>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</si>
  <si>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</si>
  <si>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</si>
  <si>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</si>
  <si>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</si>
  <si>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</si>
  <si>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</si>
  <si>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</si>
  <si>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</si>
  <si>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</si>
  <si>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</si>
  <si>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</si>
  <si>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</si>
  <si>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</si>
  <si>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</si>
  <si>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</si>
  <si>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</si>
  <si>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</si>
  <si>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</si>
  <si>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</si>
  <si>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</si>
  <si>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</si>
  <si>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</si>
  <si>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</si>
  <si>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</si>
  <si>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</si>
  <si>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</si>
  <si>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</si>
  <si>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</si>
  <si>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</si>
  <si>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</si>
  <si>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</si>
  <si>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</si>
  <si>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</si>
  <si>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</si>
  <si>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</si>
  <si>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</si>
  <si>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</si>
  <si>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</si>
  <si>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</si>
  <si>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</si>
  <si>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</si>
  <si>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</si>
  <si>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</si>
  <si>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</si>
  <si>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</si>
  <si>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</si>
  <si>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</si>
  <si>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</si>
  <si>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</si>
  <si>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</si>
  <si>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</si>
  <si>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</si>
  <si>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</si>
  <si>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</si>
  <si>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</si>
  <si>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</si>
  <si>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</si>
  <si>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</si>
  <si>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</si>
  <si>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</si>
  <si>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</si>
  <si>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</si>
  <si>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</si>
  <si>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</si>
  <si>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</si>
  <si>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</si>
  <si>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</si>
  <si>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</si>
  <si>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</si>
  <si>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</si>
  <si>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</si>
  <si>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</si>
  <si>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</si>
  <si>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</si>
  <si>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</si>
  <si>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</si>
  <si>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</si>
  <si>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</si>
  <si>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</si>
  <si>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</si>
  <si>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</si>
  <si>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</si>
  <si>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</si>
  <si>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</si>
  <si>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</si>
  <si>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</si>
  <si>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</si>
  <si>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</si>
  <si>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</si>
  <si>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</si>
  <si>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</si>
  <si>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</si>
  <si>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</si>
  <si>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</si>
  <si>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</si>
  <si>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</si>
  <si>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</si>
  <si>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</si>
  <si>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</si>
  <si>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</si>
  <si>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</si>
  <si>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</si>
  <si>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</si>
  <si>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</si>
  <si>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</si>
  <si>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</si>
  <si>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</si>
  <si>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</si>
  <si>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</si>
  <si>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</si>
  <si>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</si>
  <si>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</si>
  <si>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</si>
  <si>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</si>
  <si>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</si>
  <si>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</si>
  <si>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</si>
  <si>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</si>
  <si>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</si>
  <si>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</si>
  <si>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</si>
  <si>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</si>
  <si>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</si>
  <si>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</si>
  <si>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</si>
  <si>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</si>
  <si>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</si>
  <si>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</si>
  <si>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</si>
  <si>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</si>
  <si>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</si>
  <si>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</si>
  <si>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</si>
  <si>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</si>
  <si>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</si>
  <si>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</si>
  <si>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</si>
  <si>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</si>
  <si>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</si>
  <si>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</si>
  <si>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</si>
  <si>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</si>
  <si>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</si>
  <si>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</si>
  <si>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</si>
  <si>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</si>
  <si>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</si>
  <si>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</si>
  <si>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</si>
  <si>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</si>
  <si>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</si>
  <si>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</si>
  <si>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</si>
  <si>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</si>
  <si>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</si>
  <si>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</si>
  <si>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</si>
  <si>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</si>
  <si>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</si>
  <si>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</si>
  <si>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</si>
  <si>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</si>
  <si>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</si>
  <si>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</si>
  <si>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</si>
  <si>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</si>
  <si>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</si>
  <si>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</si>
  <si>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</si>
  <si>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</si>
  <si>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</si>
  <si>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</si>
  <si>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</si>
  <si>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</si>
  <si>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</si>
  <si>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</si>
  <si>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</si>
  <si>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</si>
  <si>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</si>
  <si>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</si>
  <si>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</si>
  <si>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</si>
  <si>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</si>
  <si>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</si>
  <si>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</si>
  <si>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</si>
  <si>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</si>
  <si>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</si>
  <si>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</si>
  <si>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</si>
  <si>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</si>
  <si>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</si>
  <si>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</si>
  <si>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</si>
  <si>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</si>
  <si>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</si>
  <si>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</si>
  <si>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</si>
  <si>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</si>
  <si>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</si>
  <si>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</si>
  <si>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</si>
  <si>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</si>
  <si>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</si>
  <si>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</si>
  <si>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</si>
  <si>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</si>
  <si>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</si>
  <si>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</si>
  <si>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</si>
  <si>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</si>
  <si>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</si>
  <si>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</si>
  <si>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</si>
  <si>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</si>
  <si>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</si>
  <si>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</si>
  <si>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</si>
  <si>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</si>
  <si>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</si>
  <si>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</si>
  <si>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</si>
  <si>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</si>
  <si>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</si>
  <si>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</si>
  <si>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</si>
  <si>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</si>
  <si>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</si>
  <si>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</si>
  <si>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</si>
  <si>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</si>
  <si>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</si>
  <si>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</si>
  <si>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</si>
  <si>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</si>
  <si>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</si>
  <si>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</si>
  <si>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</si>
  <si>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</si>
  <si>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</si>
  <si>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</si>
  <si>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</si>
  <si>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</si>
  <si>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</si>
  <si>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</si>
  <si>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</si>
  <si>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</si>
  <si>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</si>
  <si>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</si>
  <si>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</si>
  <si>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</si>
  <si>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</si>
  <si>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</si>
  <si>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</si>
  <si>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</si>
  <si>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</si>
  <si>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</si>
  <si>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</si>
  <si>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</si>
  <si>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</si>
  <si>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</si>
  <si>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</si>
  <si>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</si>
  <si>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</si>
  <si>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</si>
  <si>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</si>
  <si>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</si>
  <si>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</si>
  <si>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</si>
  <si>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</si>
  <si>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</si>
  <si>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</si>
  <si>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</si>
  <si>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</si>
  <si>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</si>
  <si>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</si>
  <si>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</si>
  <si>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</si>
  <si>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</si>
  <si>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</si>
  <si>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</si>
  <si>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</si>
  <si>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</si>
  <si>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</si>
  <si>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</si>
  <si>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</si>
  <si>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</si>
  <si>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</si>
  <si>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</si>
  <si>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</si>
  <si>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</si>
  <si>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</si>
  <si>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</si>
  <si>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</si>
  <si>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</si>
  <si>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</si>
  <si>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</si>
  <si>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</si>
  <si>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</si>
  <si>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</si>
  <si>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</si>
  <si>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</si>
  <si>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</si>
  <si>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</si>
  <si>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</si>
  <si>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</si>
  <si>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</si>
  <si>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</si>
  <si>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</si>
  <si>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</si>
  <si>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</si>
  <si>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</si>
  <si>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</si>
  <si>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</si>
  <si>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</si>
  <si>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</si>
  <si>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</si>
  <si>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</si>
  <si>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</si>
  <si>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</si>
  <si>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</si>
  <si>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</si>
  <si>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</si>
  <si>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</si>
  <si>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</si>
  <si>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</si>
  <si>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</si>
  <si>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</si>
  <si>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</si>
  <si>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</si>
  <si>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</si>
  <si>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</si>
  <si>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</si>
  <si>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</si>
  <si>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</si>
  <si>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</si>
  <si>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</si>
  <si>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</si>
  <si>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</si>
  <si>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</si>
  <si>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</si>
  <si>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</si>
  <si>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</si>
  <si>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</si>
  <si>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</si>
  <si>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</si>
  <si>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</si>
  <si>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</si>
  <si>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</si>
  <si>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</si>
  <si>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</si>
  <si>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</si>
  <si>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</si>
  <si>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</si>
  <si>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</si>
  <si>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</si>
  <si>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</si>
  <si>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</si>
  <si>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</si>
  <si>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</si>
  <si>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</si>
  <si>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</si>
  <si>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</si>
  <si>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</si>
  <si>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</si>
  <si>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</si>
  <si>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</si>
  <si>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</si>
  <si>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</si>
  <si>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</si>
  <si>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</si>
  <si>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</si>
  <si>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</si>
  <si>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</si>
  <si>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</si>
  <si>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</si>
  <si>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</si>
  <si>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</si>
  <si>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</si>
  <si>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</si>
  <si>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</si>
  <si>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</si>
  <si>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</si>
  <si>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</si>
  <si>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</si>
  <si>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</si>
  <si>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</si>
  <si>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</si>
  <si>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</si>
  <si>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</si>
  <si>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</si>
  <si>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</si>
  <si>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</si>
  <si>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</si>
  <si>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</si>
  <si>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</si>
  <si>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</si>
  <si>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</si>
  <si>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</si>
  <si>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</si>
  <si>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</si>
  <si>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</si>
  <si>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</si>
  <si>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</si>
  <si>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</si>
  <si>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</si>
  <si>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</si>
  <si>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</si>
  <si>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</si>
  <si>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</si>
  <si>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</si>
  <si>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</si>
  <si>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</si>
  <si>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</si>
  <si>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</si>
  <si>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</si>
  <si>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</si>
  <si>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</si>
  <si>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</si>
  <si>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</si>
  <si>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</si>
  <si>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</si>
  <si>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</si>
  <si>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</si>
  <si>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</si>
  <si>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</si>
  <si>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</si>
  <si>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</si>
  <si>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</si>
  <si>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</si>
  <si>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</si>
  <si>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</si>
  <si>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</si>
  <si>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</si>
  <si>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</si>
  <si>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</si>
  <si>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</si>
  <si>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</si>
  <si>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</si>
  <si>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</si>
  <si>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</si>
  <si>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</si>
  <si>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</si>
  <si>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</si>
  <si>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</si>
  <si>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</si>
  <si>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</si>
  <si>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</si>
  <si>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</si>
  <si>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</si>
  <si>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</si>
  <si>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</si>
  <si>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</si>
  <si>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</si>
  <si>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</si>
  <si>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</si>
  <si>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</si>
  <si>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</si>
  <si>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</si>
  <si>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</si>
  <si>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</si>
  <si>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</si>
  <si>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</si>
  <si>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</si>
  <si>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</si>
  <si>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</si>
  <si>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</si>
  <si>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</si>
  <si>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</si>
  <si>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</si>
  <si>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</si>
  <si>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</si>
  <si>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</si>
  <si>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</si>
  <si>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</si>
  <si>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</si>
  <si>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</si>
  <si>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</si>
  <si>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</si>
  <si>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</si>
  <si>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</si>
  <si>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</si>
  <si>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</si>
  <si>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</si>
  <si>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</si>
  <si>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</si>
  <si>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</si>
  <si>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</si>
  <si>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</si>
  <si>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</si>
  <si>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</si>
  <si>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</si>
  <si>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</si>
  <si>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</si>
  <si>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</si>
  <si>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</si>
  <si>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</si>
  <si>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</si>
  <si>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</si>
  <si>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</si>
  <si>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</si>
  <si>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</si>
  <si>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</si>
  <si>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</si>
  <si>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</si>
  <si>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</si>
  <si>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</si>
  <si>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</si>
  <si>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</si>
  <si>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</si>
  <si>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</si>
  <si>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</si>
  <si>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</si>
  <si>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</si>
  <si>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</si>
  <si>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</si>
  <si>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</si>
  <si>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</si>
  <si>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</si>
  <si>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</si>
  <si>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</si>
  <si>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</si>
  <si>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</si>
  <si>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</si>
  <si>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</si>
  <si>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</si>
  <si>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</si>
  <si>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</si>
  <si>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</si>
  <si>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</si>
  <si>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</si>
  <si>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</si>
  <si>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</si>
  <si>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</si>
  <si>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</si>
  <si>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</si>
  <si>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</si>
  <si>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</si>
  <si>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</si>
  <si>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</si>
  <si>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</si>
  <si>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</si>
  <si>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</si>
  <si>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</si>
  <si>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</si>
  <si>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</si>
  <si>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</si>
  <si>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</si>
  <si>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</si>
  <si>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</si>
  <si>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</si>
  <si>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</si>
  <si>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</si>
  <si>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</si>
  <si>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</si>
  <si>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</si>
  <si>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</si>
  <si>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</si>
  <si>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</si>
  <si>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</si>
  <si>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</si>
  <si>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</si>
  <si>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</si>
  <si>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</si>
  <si>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</si>
  <si>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</si>
  <si>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</si>
  <si>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</si>
  <si>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</si>
  <si>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</si>
  <si>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</si>
  <si>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</si>
  <si>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</si>
  <si>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</si>
  <si>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</si>
  <si>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</si>
  <si>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</si>
  <si>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</si>
  <si>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</si>
  <si>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</si>
  <si>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</si>
  <si>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</si>
  <si>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</si>
  <si>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</si>
  <si>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</si>
  <si>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</si>
  <si>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</si>
  <si>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</si>
  <si>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</si>
  <si>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</si>
  <si>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</si>
  <si>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</si>
  <si>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</si>
  <si>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</si>
  <si>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</si>
  <si>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</si>
  <si>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</si>
  <si>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</si>
  <si>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</si>
  <si>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</si>
  <si>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</si>
  <si>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</si>
  <si>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</si>
  <si>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</si>
  <si>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</si>
  <si>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</si>
  <si>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</si>
  <si>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</si>
  <si>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</si>
  <si>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</si>
  <si>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</si>
  <si>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</si>
  <si>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</si>
  <si>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</si>
  <si>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</si>
  <si>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</si>
  <si>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</si>
  <si>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</si>
  <si>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</si>
  <si>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</si>
  <si>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</si>
  <si>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</si>
  <si>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</si>
  <si>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</si>
  <si>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</si>
  <si>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</si>
  <si>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</si>
  <si>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</si>
  <si>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</si>
  <si>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</si>
  <si>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</si>
  <si>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</si>
  <si>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</si>
  <si>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</si>
  <si>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</si>
  <si>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</si>
  <si>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</si>
  <si>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</si>
  <si>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</si>
  <si>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</si>
  <si>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</si>
  <si>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</si>
  <si>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</si>
  <si>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</si>
  <si>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</si>
  <si>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</si>
  <si>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</si>
  <si>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</si>
  <si>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</si>
  <si>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</si>
  <si>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</si>
  <si>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</si>
  <si>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</si>
  <si>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</si>
  <si>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</si>
  <si>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</si>
  <si>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</si>
  <si>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</si>
  <si>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</si>
  <si>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</si>
  <si>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</si>
  <si>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</si>
  <si>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</si>
  <si>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</si>
  <si>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</si>
  <si>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</si>
  <si>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</si>
  <si>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</si>
  <si>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</si>
  <si>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</si>
  <si>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</si>
  <si>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</si>
  <si>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</si>
  <si>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</si>
  <si>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</si>
  <si>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</si>
  <si>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</si>
  <si>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</si>
  <si>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</si>
  <si>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</si>
  <si>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</si>
  <si>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</si>
  <si>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</si>
  <si>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</si>
  <si>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</si>
  <si>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</si>
  <si>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</si>
  <si>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</si>
  <si>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</si>
  <si>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</si>
  <si>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</si>
  <si>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</si>
  <si>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</si>
  <si>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</si>
  <si>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</si>
  <si>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</si>
  <si>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</si>
  <si>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</si>
  <si>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</si>
  <si>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</si>
  <si>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</si>
  <si>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</si>
  <si>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</si>
  <si>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</si>
  <si>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</si>
  <si>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</si>
  <si>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</si>
  <si>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</si>
  <si>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</si>
  <si>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</si>
  <si>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</si>
  <si>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</si>
  <si>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</si>
  <si>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</si>
  <si>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</si>
  <si>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</si>
  <si>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</si>
  <si>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</si>
  <si>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</si>
  <si>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</si>
  <si>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</si>
  <si>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</si>
  <si>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</si>
  <si>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</si>
  <si>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</si>
  <si>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</si>
  <si>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</si>
  <si>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</si>
  <si>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</si>
  <si>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</si>
  <si>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</si>
  <si>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</si>
  <si>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</si>
  <si>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</si>
  <si>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</si>
  <si>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</si>
  <si>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</si>
  <si>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</si>
  <si>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</si>
  <si>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</si>
  <si>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</si>
  <si>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</si>
  <si>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</si>
  <si>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</si>
  <si>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</si>
  <si>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</si>
  <si>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</si>
  <si>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</si>
  <si>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</si>
  <si>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</si>
  <si>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</si>
  <si>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</si>
  <si>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</si>
  <si>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</si>
  <si>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</si>
  <si>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</si>
  <si>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</si>
  <si>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</si>
  <si>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</si>
  <si>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</si>
  <si>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</si>
  <si>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</si>
  <si>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</si>
  <si>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</si>
  <si>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</si>
  <si>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</si>
  <si>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</si>
  <si>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</si>
  <si>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</si>
  <si>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</si>
  <si>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</si>
  <si>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</si>
  <si>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</si>
  <si>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</si>
  <si>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</si>
  <si>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</si>
  <si>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</si>
  <si>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</si>
  <si>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</si>
  <si>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</si>
  <si>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</si>
  <si>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</si>
  <si>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</si>
  <si>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</si>
  <si>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</si>
  <si>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</si>
  <si>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</si>
  <si>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</si>
  <si>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</si>
  <si>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</si>
  <si>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</si>
  <si>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</si>
  <si>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</si>
  <si>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</si>
  <si>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</si>
  <si>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</si>
  <si>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</si>
  <si>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</si>
  <si>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</si>
  <si>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</si>
  <si>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</si>
  <si>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</si>
  <si>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</si>
  <si>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</si>
  <si>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</si>
  <si>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</si>
  <si>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</si>
  <si>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</si>
  <si>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</si>
  <si>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</si>
  <si>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</si>
  <si>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</si>
  <si>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</si>
  <si>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</si>
  <si>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</si>
  <si>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</si>
  <si>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</si>
  <si>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</si>
  <si>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</si>
  <si>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</si>
  <si>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</si>
  <si>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</si>
  <si>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</si>
  <si>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</si>
  <si>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</si>
  <si>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</si>
  <si>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</si>
  <si>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</si>
  <si>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</si>
  <si>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</si>
  <si>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</si>
  <si>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</si>
  <si>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</si>
  <si>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</si>
  <si>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</si>
  <si>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</si>
  <si>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</si>
  <si>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</si>
  <si>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</si>
  <si>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</si>
  <si>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</si>
  <si>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</si>
  <si>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</si>
  <si>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</si>
  <si>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</si>
  <si>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</si>
  <si>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</si>
  <si>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</si>
  <si>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</si>
  <si>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</si>
  <si>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</si>
  <si>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</si>
  <si>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</si>
  <si>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</si>
  <si>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</si>
  <si>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</si>
  <si>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</si>
  <si>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</si>
  <si>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</si>
  <si>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</si>
  <si>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</si>
  <si>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</si>
  <si>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</si>
  <si>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</si>
  <si>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</si>
  <si>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</si>
  <si>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</si>
  <si>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</si>
  <si>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</si>
  <si>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</si>
  <si>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</si>
  <si>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</si>
  <si>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</si>
  <si>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</si>
  <si>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</si>
  <si>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</si>
  <si>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</si>
  <si>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</si>
  <si>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</si>
  <si>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</si>
  <si>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</si>
  <si>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</si>
  <si>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</si>
  <si>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</si>
  <si>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</si>
  <si>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</si>
  <si>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</si>
  <si>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</si>
  <si>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</si>
  <si>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</si>
  <si>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</si>
  <si>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</si>
  <si>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</si>
  <si>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</si>
  <si>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</si>
  <si>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</si>
  <si>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</si>
  <si>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</si>
  <si>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</si>
  <si>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</si>
  <si>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</si>
  <si>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</si>
  <si>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</si>
  <si>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</si>
  <si>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</si>
  <si>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</si>
  <si>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</si>
  <si>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</si>
  <si>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</si>
  <si>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</si>
  <si>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</si>
  <si>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</si>
  <si>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</si>
  <si>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</si>
  <si>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</si>
  <si>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</si>
  <si>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</si>
  <si>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</si>
  <si>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</si>
  <si>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</si>
  <si>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</si>
  <si>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</si>
  <si>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</si>
  <si>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</si>
  <si>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</si>
  <si>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</si>
  <si>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</si>
  <si>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</si>
  <si>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</si>
  <si>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</si>
  <si>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</si>
  <si>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</si>
  <si>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</si>
  <si>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</si>
  <si>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</si>
  <si>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</si>
  <si>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</si>
  <si>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</si>
  <si>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</si>
  <si>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</si>
  <si>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</si>
  <si>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</si>
  <si>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</si>
  <si>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</si>
  <si>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</si>
  <si>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</si>
  <si>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</si>
  <si>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</si>
  <si>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</si>
  <si>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</si>
  <si>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</si>
  <si>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</si>
  <si>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</si>
  <si>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</si>
  <si>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</si>
  <si>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</si>
  <si>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</si>
  <si>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</si>
  <si>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</si>
  <si>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</si>
  <si>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</si>
  <si>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</si>
  <si>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</si>
  <si>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</si>
  <si>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</si>
  <si>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</si>
  <si>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</si>
  <si>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</si>
  <si>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</si>
  <si>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</si>
  <si>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</si>
  <si>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</si>
  <si>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</si>
  <si>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</si>
  <si>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</si>
  <si>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</si>
  <si>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</si>
  <si>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</si>
  <si>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</si>
  <si>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</si>
  <si>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</si>
  <si>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</si>
  <si>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</si>
  <si>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</si>
  <si>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</si>
  <si>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</si>
  <si>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</si>
  <si>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</si>
  <si>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</si>
  <si>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</si>
  <si>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</si>
  <si>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</si>
  <si>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</si>
  <si>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</si>
  <si>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</si>
  <si>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</si>
  <si>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</si>
  <si>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</si>
  <si>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</si>
  <si>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</si>
  <si>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</si>
  <si>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</si>
  <si>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</si>
  <si>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</si>
  <si>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</si>
  <si>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</si>
  <si>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</si>
  <si>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</si>
  <si>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</si>
  <si>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</si>
  <si>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</si>
  <si>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</si>
  <si>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</si>
  <si>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</si>
  <si>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</si>
  <si>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</si>
  <si>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</si>
  <si>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</si>
  <si>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</si>
  <si>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</si>
  <si>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</si>
  <si>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</si>
  <si>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</si>
  <si>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</si>
  <si>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</si>
  <si>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</si>
  <si>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</si>
  <si>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</si>
  <si>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</si>
  <si>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</si>
  <si>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</si>
  <si>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</si>
  <si>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</si>
  <si>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</si>
  <si>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</si>
  <si>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</si>
  <si>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</si>
  <si>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</si>
  <si>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</si>
  <si>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</si>
  <si>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</si>
  <si>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</si>
  <si>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</si>
  <si>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</si>
  <si>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</si>
  <si>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</si>
  <si>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</si>
  <si>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</si>
  <si>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</si>
  <si>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</si>
  <si>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</si>
  <si>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</si>
  <si>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</si>
  <si>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</si>
  <si>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</si>
  <si>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</si>
  <si>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</si>
  <si>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</si>
  <si>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</si>
  <si>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</si>
  <si>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</si>
  <si>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</si>
  <si>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</si>
  <si>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</si>
  <si>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</si>
  <si>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</si>
  <si>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</si>
  <si>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</si>
  <si>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</si>
  <si>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</si>
  <si>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</si>
  <si>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</si>
  <si>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</si>
  <si>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</si>
  <si>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</si>
  <si>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</si>
  <si>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</si>
  <si>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</si>
  <si>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</si>
  <si>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</si>
  <si>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</si>
  <si>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</si>
  <si>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</si>
  <si>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</si>
  <si>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</si>
  <si>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</si>
  <si>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</si>
  <si>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</si>
  <si>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</si>
  <si>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</si>
  <si>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</si>
  <si>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</si>
  <si>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</si>
  <si>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</si>
  <si>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</si>
  <si>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</si>
  <si>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</si>
  <si>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</si>
  <si>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</si>
  <si>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</si>
  <si>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</si>
  <si>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</si>
  <si>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</si>
  <si>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</si>
  <si>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</si>
  <si>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</si>
  <si>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</si>
  <si>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</si>
  <si>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</si>
  <si>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</si>
  <si>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</si>
  <si>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</si>
  <si>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</si>
  <si>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</si>
  <si>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</si>
  <si>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</si>
  <si>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</si>
  <si>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</si>
  <si>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</si>
  <si>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</si>
  <si>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</si>
  <si>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</si>
  <si>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</si>
  <si>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</si>
  <si>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</si>
  <si>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</si>
  <si>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</si>
  <si>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</si>
  <si>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</si>
  <si>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</si>
  <si>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</si>
  <si>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</si>
  <si>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</si>
  <si>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</si>
  <si>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</si>
  <si>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</si>
  <si>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</si>
  <si>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</si>
  <si>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</si>
  <si>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</si>
  <si>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</si>
  <si>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</si>
  <si>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</si>
  <si>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</si>
  <si>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</si>
  <si>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</si>
  <si>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</si>
  <si>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</si>
  <si>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</si>
  <si>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</si>
  <si>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</si>
  <si>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</si>
  <si>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</si>
  <si>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</si>
  <si>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</si>
  <si>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</si>
  <si>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</si>
  <si>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</si>
  <si>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</si>
  <si>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</si>
  <si>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</si>
  <si>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</si>
  <si>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</si>
  <si>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</si>
  <si>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</si>
  <si>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</si>
  <si>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</si>
  <si>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</si>
  <si>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</si>
  <si>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</si>
  <si>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</si>
  <si>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</si>
  <si>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</si>
  <si>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</si>
  <si>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</si>
  <si>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</si>
  <si>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</si>
  <si>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</si>
  <si>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</si>
  <si>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</si>
  <si>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</si>
  <si>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</si>
  <si>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</si>
  <si>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</si>
  <si>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</si>
  <si>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</si>
  <si>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</si>
  <si>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</si>
  <si>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</si>
  <si>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</si>
  <si>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</si>
  <si>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</si>
  <si>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</si>
  <si>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</si>
  <si>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</si>
  <si>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</si>
  <si>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</si>
  <si>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</si>
  <si>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</si>
  <si>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</si>
  <si>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</si>
  <si>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</si>
  <si>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</si>
  <si>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</si>
  <si>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</si>
  <si>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</si>
  <si>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</si>
  <si>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</si>
  <si>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</si>
  <si>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</si>
  <si>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</si>
  <si>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</si>
  <si>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</si>
  <si>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</si>
  <si>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</si>
  <si>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</si>
  <si>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</si>
  <si>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</si>
  <si>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</si>
  <si>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</si>
  <si>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</si>
  <si>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</si>
  <si>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</si>
  <si>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</si>
  <si>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</si>
  <si>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</si>
  <si>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</si>
  <si>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</si>
  <si>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</si>
  <si>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</si>
  <si>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</si>
  <si>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</si>
  <si>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</si>
  <si>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</si>
  <si>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</si>
  <si>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</si>
  <si>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</si>
  <si>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</si>
  <si>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</si>
  <si>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</si>
  <si>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</si>
  <si>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</si>
  <si>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</si>
  <si>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</si>
  <si>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</si>
  <si>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</si>
  <si>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</si>
  <si>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</si>
  <si>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</si>
  <si>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</si>
  <si>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</si>
  <si>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</si>
  <si>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</si>
  <si>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</si>
  <si>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</si>
  <si>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</si>
  <si>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</si>
  <si>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</si>
  <si>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</si>
  <si>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</si>
  <si>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</si>
  <si>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</si>
  <si>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</si>
  <si>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</si>
  <si>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</si>
  <si>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</si>
  <si>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</si>
  <si>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</si>
  <si>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</si>
  <si>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</si>
  <si>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</si>
  <si>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</si>
  <si>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</si>
  <si>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</si>
  <si>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</si>
  <si>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</si>
  <si>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</si>
  <si>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</si>
  <si>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</si>
  <si>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</si>
  <si>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</si>
  <si>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</si>
  <si>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</si>
  <si>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</si>
  <si>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</si>
  <si>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</si>
  <si>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</si>
  <si>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</si>
  <si>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</si>
  <si>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</si>
  <si>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</si>
  <si>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</si>
  <si>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</si>
  <si>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</si>
  <si>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</si>
  <si>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</si>
  <si>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</si>
  <si>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</si>
  <si>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</si>
  <si>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</si>
  <si>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</si>
  <si>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</si>
  <si>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</si>
  <si>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</si>
  <si>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</si>
  <si>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</si>
  <si>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</si>
  <si>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</si>
  <si>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</si>
  <si>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</si>
  <si>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</si>
  <si>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</si>
  <si>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</si>
  <si>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</si>
  <si>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</si>
  <si>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</si>
  <si>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</si>
  <si>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</si>
  <si>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</si>
  <si>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</si>
  <si>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</si>
  <si>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</si>
  <si>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</si>
  <si>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</si>
  <si>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</si>
  <si>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</si>
  <si>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</si>
  <si>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</si>
  <si>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</si>
  <si>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</si>
  <si>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</si>
  <si>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</si>
  <si>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</si>
  <si>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</si>
  <si>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</si>
  <si>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</si>
  <si>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</si>
  <si>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</si>
  <si>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</si>
  <si>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</si>
  <si>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</si>
  <si>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</si>
  <si>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</si>
  <si>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</si>
  <si>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</si>
  <si>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</si>
  <si>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</si>
  <si>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</si>
  <si>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</si>
  <si>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</si>
  <si>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</si>
  <si>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</si>
  <si>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</si>
  <si>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</si>
  <si>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</si>
  <si>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</si>
  <si>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</si>
  <si>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</si>
  <si>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</si>
  <si>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</si>
  <si>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</si>
  <si>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</si>
  <si>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</si>
  <si>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</si>
  <si>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</si>
  <si>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</si>
  <si>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</si>
  <si>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</si>
  <si>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</si>
  <si>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</si>
  <si>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</si>
  <si>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</si>
  <si>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</si>
  <si>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</si>
  <si>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</si>
  <si>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</si>
  <si>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</si>
  <si>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</si>
  <si>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</si>
  <si>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</si>
  <si>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</si>
  <si>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</si>
  <si>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</si>
  <si>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</si>
  <si>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</si>
  <si>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</si>
  <si>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</si>
  <si>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</si>
  <si>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</si>
  <si>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</si>
  <si>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</si>
  <si>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</si>
  <si>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</si>
  <si>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</si>
  <si>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</si>
  <si>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</si>
  <si>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</si>
  <si>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</si>
  <si>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</si>
  <si>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</si>
  <si>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</si>
  <si>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</si>
  <si>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</si>
  <si>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</si>
  <si>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</si>
  <si>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</si>
  <si>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</si>
  <si>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</si>
  <si>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</si>
  <si>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</si>
  <si>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</si>
  <si>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</si>
  <si>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</si>
  <si>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</si>
  <si>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</si>
  <si>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</si>
  <si>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</si>
  <si>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</si>
  <si>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</si>
  <si>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</si>
  <si>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</si>
  <si>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</si>
  <si>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</si>
  <si>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</si>
  <si>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</si>
  <si>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</si>
  <si>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</si>
  <si>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</si>
  <si>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</si>
  <si>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</si>
  <si>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</si>
  <si>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</si>
  <si>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</si>
  <si>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</si>
  <si>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</si>
  <si>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</si>
  <si>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</si>
  <si>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</si>
  <si>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</si>
  <si>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</si>
  <si>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</si>
  <si>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</si>
  <si>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</si>
  <si>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</si>
  <si>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</si>
  <si>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</si>
  <si>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</si>
  <si>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</si>
  <si>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</si>
  <si>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</si>
  <si>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</si>
  <si>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</si>
  <si>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</si>
  <si>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</si>
  <si>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</si>
  <si>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</si>
  <si>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</si>
  <si>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</si>
  <si>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</si>
  <si>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</si>
  <si>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</si>
  <si>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</si>
  <si>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</si>
  <si>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</si>
  <si>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</si>
  <si>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</si>
  <si>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</si>
  <si>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</si>
  <si>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</si>
  <si>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</si>
  <si>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</si>
  <si>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</si>
  <si>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</si>
  <si>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</si>
  <si>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</si>
  <si>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</si>
  <si>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</si>
  <si>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</si>
  <si>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</si>
  <si>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</si>
  <si>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</si>
  <si>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</si>
  <si>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</si>
  <si>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</si>
  <si>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</si>
  <si>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</si>
  <si>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</si>
  <si>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</si>
  <si>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</si>
  <si>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</si>
  <si>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</si>
  <si>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</si>
  <si>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</si>
  <si>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</si>
  <si>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</si>
  <si>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</si>
  <si>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</si>
  <si>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</si>
  <si>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</si>
  <si>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</si>
  <si>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</si>
  <si>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</si>
  <si>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</si>
  <si>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</si>
  <si>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</si>
  <si>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</si>
  <si>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</si>
  <si>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</si>
  <si>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</si>
  <si>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</si>
  <si>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</si>
  <si>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</si>
  <si>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</si>
  <si>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</si>
  <si>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</si>
  <si>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</si>
  <si>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</si>
  <si>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</si>
  <si>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</si>
  <si>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</si>
  <si>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</si>
  <si>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</si>
  <si>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</si>
  <si>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</si>
  <si>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</si>
  <si>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</si>
  <si>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</si>
  <si>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</si>
  <si>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</si>
  <si>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</si>
  <si>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</si>
  <si>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</si>
  <si>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</si>
  <si>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</si>
  <si>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</si>
  <si>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</si>
  <si>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</si>
  <si>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</si>
  <si>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</si>
  <si>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</si>
  <si>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</si>
  <si>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</si>
  <si>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</si>
  <si>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</si>
  <si>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</si>
  <si>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</si>
  <si>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</si>
  <si>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</si>
  <si>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</si>
  <si>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</si>
  <si>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</si>
  <si>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</si>
  <si>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</si>
  <si>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</si>
  <si>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</si>
  <si>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</si>
  <si>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</si>
  <si>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</si>
  <si>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</si>
  <si>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</si>
  <si>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</si>
  <si>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</si>
  <si>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</si>
  <si>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</si>
  <si>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</si>
  <si>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</si>
  <si>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</si>
  <si>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</si>
  <si>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</si>
  <si>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</si>
  <si>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</si>
  <si>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</si>
  <si>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</si>
  <si>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</si>
  <si>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</si>
  <si>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</si>
  <si>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</si>
  <si>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</si>
  <si>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</si>
  <si>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</si>
  <si>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</si>
  <si>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</si>
  <si>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</si>
  <si>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</si>
  <si>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</si>
  <si>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</si>
  <si>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</si>
  <si>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</si>
  <si>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</si>
  <si>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</si>
  <si>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</si>
  <si>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</si>
  <si>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</si>
  <si>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</si>
  <si>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</si>
  <si>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</si>
  <si>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</si>
  <si>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</si>
  <si>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</si>
  <si>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</si>
  <si>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</si>
  <si>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</si>
  <si>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</si>
  <si>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</si>
  <si>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</si>
  <si>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</si>
  <si>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</si>
  <si>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</si>
  <si>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</si>
  <si>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</si>
  <si>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</si>
  <si>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</si>
  <si>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</si>
  <si>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</si>
  <si>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</si>
  <si>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</si>
  <si>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</si>
  <si>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</si>
  <si>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</si>
  <si>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</si>
  <si>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</si>
  <si>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</si>
  <si>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</si>
  <si>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</si>
  <si>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</si>
  <si>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</si>
  <si>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</si>
  <si>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</si>
  <si>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</si>
  <si>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</si>
  <si>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</si>
  <si>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</si>
  <si>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</si>
  <si>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</si>
  <si>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</si>
  <si>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</si>
  <si>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</si>
  <si>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</si>
  <si>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</si>
  <si>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</si>
  <si>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</si>
  <si>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</si>
  <si>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</si>
  <si>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</si>
  <si>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</si>
  <si>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</si>
  <si>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</si>
  <si>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</si>
  <si>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</si>
  <si>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</si>
  <si>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</si>
  <si>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</si>
  <si>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</si>
  <si>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</si>
  <si>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</si>
  <si>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</si>
  <si>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</si>
  <si>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</si>
  <si>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</si>
  <si>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</si>
  <si>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</si>
  <si>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</si>
  <si>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</si>
  <si>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</si>
  <si>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</si>
  <si>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</si>
  <si>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</si>
  <si>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</si>
  <si>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</si>
  <si>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</si>
  <si>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</si>
  <si>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</si>
  <si>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</si>
  <si>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</si>
  <si>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</si>
  <si>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</si>
  <si>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</si>
  <si>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</si>
  <si>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</si>
  <si>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</si>
  <si>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</si>
  <si>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</si>
  <si>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</si>
  <si>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</si>
  <si>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</si>
  <si>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</si>
  <si>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</si>
  <si>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</si>
  <si>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</si>
  <si>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</si>
  <si>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</si>
  <si>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</si>
  <si>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</si>
  <si>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</si>
  <si>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</si>
  <si>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</si>
  <si>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</si>
  <si>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</si>
  <si>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</si>
  <si>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</si>
  <si>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</si>
  <si>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</si>
  <si>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</si>
  <si>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</si>
  <si>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</si>
  <si>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</si>
  <si>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</si>
  <si>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</si>
  <si>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</si>
  <si>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</si>
  <si>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</si>
  <si>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</si>
  <si>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</si>
  <si>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</si>
  <si>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</si>
  <si>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</si>
  <si>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</si>
  <si>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</si>
  <si>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</si>
  <si>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</si>
  <si>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</si>
  <si>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</si>
  <si>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</si>
  <si>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</si>
  <si>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</si>
  <si>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</si>
  <si>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</si>
  <si>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</si>
  <si>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</si>
  <si>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</si>
  <si>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</si>
  <si>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</si>
  <si>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</si>
  <si>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</si>
  <si>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</si>
  <si>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</si>
  <si>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</si>
  <si>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</si>
  <si>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</si>
  <si>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</si>
  <si>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</si>
  <si>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</si>
  <si>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</si>
  <si>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</si>
  <si>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</si>
  <si>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</si>
  <si>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</si>
  <si>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</si>
  <si>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</si>
  <si>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</si>
  <si>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</si>
  <si>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</si>
  <si>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</si>
  <si>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</si>
  <si>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</si>
  <si>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</si>
  <si>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</si>
  <si>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</si>
  <si>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</si>
  <si>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</si>
  <si>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</si>
  <si>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</si>
  <si>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</si>
  <si>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</si>
  <si>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</si>
  <si>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</si>
  <si>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</si>
  <si>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</si>
  <si>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</si>
  <si>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</si>
  <si>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</si>
  <si>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</si>
  <si>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</si>
  <si>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</si>
  <si>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</si>
  <si>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</si>
  <si>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</si>
  <si>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</si>
  <si>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</si>
  <si>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</si>
  <si>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</si>
  <si>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</si>
  <si>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</si>
  <si>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</si>
  <si>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</si>
  <si>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</si>
  <si>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</si>
  <si>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</si>
  <si>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</si>
  <si>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</si>
  <si>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</si>
  <si>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</si>
  <si>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</si>
  <si>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</si>
  <si>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</si>
  <si>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</si>
  <si>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</si>
  <si>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</si>
  <si>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</si>
  <si>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</si>
  <si>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</si>
  <si>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</si>
  <si>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</si>
  <si>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</si>
  <si>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</si>
  <si>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</si>
  <si>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</si>
  <si>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</si>
  <si>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</si>
  <si>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</si>
  <si>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</si>
  <si>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</si>
  <si>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</si>
  <si>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</si>
  <si>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</si>
  <si>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</si>
  <si>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</si>
  <si>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</si>
  <si>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</si>
  <si>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</si>
  <si>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</si>
  <si>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</si>
  <si>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</si>
  <si>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</si>
  <si>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</si>
  <si>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</si>
  <si>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</si>
  <si>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</si>
  <si>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</si>
  <si>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</si>
  <si>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</si>
  <si>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</si>
  <si>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</si>
  <si>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</si>
  <si>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</si>
  <si>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</si>
  <si>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</si>
  <si>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</si>
  <si>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</si>
  <si>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</si>
  <si>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</si>
  <si>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</si>
  <si>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</si>
  <si>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</si>
  <si>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</si>
  <si>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</si>
  <si>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</si>
  <si>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</si>
  <si>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</si>
  <si>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</si>
  <si>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</si>
  <si>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</si>
  <si>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</si>
  <si>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</si>
  <si>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</si>
  <si>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</si>
  <si>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</si>
  <si>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</si>
  <si>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</si>
  <si>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</si>
  <si>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</si>
  <si>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</si>
  <si>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</si>
  <si>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</si>
  <si>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</si>
  <si>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</si>
  <si>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</si>
  <si>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</si>
  <si>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</si>
  <si>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</si>
  <si>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</si>
  <si>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</si>
  <si>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</si>
  <si>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</si>
  <si>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</si>
  <si>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</si>
  <si>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</si>
  <si>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</si>
  <si>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</si>
  <si>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</si>
  <si>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</si>
  <si>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</si>
  <si>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</si>
  <si>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</si>
  <si>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</si>
  <si>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</si>
  <si>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</si>
  <si>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</si>
  <si>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</si>
  <si>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</si>
  <si>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</si>
  <si>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</si>
  <si>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</si>
  <si>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</si>
  <si>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</si>
  <si>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</si>
  <si>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</si>
  <si>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</si>
  <si>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</si>
  <si>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</si>
  <si>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</si>
  <si>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</si>
  <si>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</si>
  <si>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</si>
  <si>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</si>
  <si>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</si>
  <si>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</si>
  <si>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</si>
  <si>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</si>
  <si>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</si>
  <si>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</si>
  <si>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</si>
  <si>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</si>
  <si>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</si>
  <si>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</si>
  <si>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</si>
  <si>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</si>
  <si>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</si>
  <si>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</si>
  <si>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</si>
  <si>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</si>
  <si>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</si>
  <si>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</si>
  <si>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</si>
  <si>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</si>
  <si>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</si>
  <si>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</si>
  <si>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</si>
  <si>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</si>
  <si>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</si>
  <si>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</si>
  <si>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</si>
  <si>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</si>
  <si>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</si>
  <si>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</si>
  <si>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</si>
  <si>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</si>
  <si>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</si>
  <si>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</si>
  <si>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</si>
  <si>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</si>
  <si>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</si>
  <si>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</si>
  <si>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</si>
  <si>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</si>
  <si>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</si>
  <si>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</si>
  <si>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</si>
  <si>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</si>
  <si>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</si>
  <si>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</si>
  <si>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</si>
  <si>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</si>
  <si>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</si>
  <si>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</si>
  <si>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</si>
  <si>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</si>
  <si>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</si>
  <si>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</si>
  <si>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</si>
  <si>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</si>
  <si>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</si>
  <si>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</si>
  <si>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</si>
  <si>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</si>
  <si>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</si>
  <si>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</si>
  <si>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</si>
  <si>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</si>
  <si>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</si>
  <si>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</si>
  <si>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</si>
  <si>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</si>
  <si>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</si>
  <si>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</si>
  <si>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</si>
  <si>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</si>
  <si>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</si>
  <si>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</si>
  <si>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</si>
  <si>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</si>
  <si>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</si>
  <si>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</si>
  <si>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</si>
  <si>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</si>
  <si>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</si>
  <si>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</si>
  <si>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</si>
  <si>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</si>
  <si>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</si>
  <si>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</si>
  <si>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</si>
  <si>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</si>
  <si>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</si>
  <si>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</si>
  <si>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</si>
  <si>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</si>
  <si>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</si>
  <si>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</si>
  <si>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</si>
  <si>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</si>
  <si>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</si>
  <si>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</si>
  <si>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</si>
  <si>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</si>
  <si>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</si>
  <si>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</si>
  <si>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</si>
  <si>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</si>
  <si>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</si>
  <si>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</si>
  <si>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</si>
  <si>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</si>
  <si>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</si>
  <si>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</si>
  <si>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</si>
  <si>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</si>
  <si>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</si>
  <si>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</si>
  <si>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</si>
  <si>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</si>
  <si>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</si>
  <si>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</si>
  <si>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</si>
  <si>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</si>
  <si>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</si>
  <si>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</si>
  <si>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</si>
  <si>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</si>
  <si>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</si>
  <si>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</si>
  <si>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</si>
  <si>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</si>
  <si>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</si>
  <si>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</si>
  <si>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</si>
  <si>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</si>
  <si>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</si>
  <si>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</si>
  <si>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</si>
  <si>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</si>
  <si>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</si>
  <si>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</si>
  <si>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</si>
  <si>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</si>
  <si>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</si>
  <si>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</si>
  <si>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</si>
  <si>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</si>
  <si>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</si>
  <si>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</si>
  <si>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</si>
  <si>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</si>
  <si>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</si>
  <si>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</si>
  <si>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</si>
  <si>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</si>
  <si>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</si>
  <si>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</si>
  <si>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</si>
  <si>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</si>
  <si>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</si>
  <si>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</si>
  <si>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</si>
  <si>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</si>
  <si>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</si>
  <si>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</si>
  <si>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</si>
  <si>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</si>
  <si>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</si>
  <si>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</si>
  <si>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</si>
  <si>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</si>
  <si>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</si>
  <si>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</si>
  <si>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</si>
  <si>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</si>
  <si>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</si>
  <si>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</si>
  <si>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</si>
  <si>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</si>
  <si>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</si>
  <si>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</si>
  <si>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</si>
  <si>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</si>
  <si>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</si>
  <si>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</si>
  <si>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</si>
  <si>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</si>
  <si>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</si>
  <si>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</si>
  <si>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</si>
  <si>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</si>
  <si>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</si>
  <si>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</si>
  <si>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</si>
  <si>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</si>
  <si>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</si>
  <si>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</si>
  <si>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</si>
  <si>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</si>
  <si>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</si>
  <si>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</si>
  <si>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</si>
  <si>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</si>
  <si>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</si>
  <si>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</si>
  <si>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</si>
  <si>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</si>
  <si>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</si>
  <si>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</si>
  <si>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</si>
  <si>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</si>
  <si>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</si>
  <si>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</si>
  <si>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</si>
  <si>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</si>
  <si>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</si>
  <si>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</si>
  <si>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</si>
  <si>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</si>
  <si>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</si>
  <si>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</si>
  <si>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</si>
  <si>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</si>
  <si>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</si>
  <si>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</si>
  <si>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</si>
  <si>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</si>
  <si>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</si>
  <si>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</si>
  <si>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</si>
  <si>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</si>
  <si>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</si>
  <si>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</si>
  <si>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</si>
  <si>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</si>
  <si>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</si>
  <si>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</si>
  <si>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</si>
  <si>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</si>
  <si>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</si>
  <si>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</si>
  <si>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</si>
  <si>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</si>
  <si>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</si>
  <si>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</si>
  <si>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</si>
  <si>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</si>
  <si>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</si>
  <si>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</si>
  <si>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</si>
  <si>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</si>
  <si>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</si>
  <si>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</si>
  <si>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</si>
  <si>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</si>
  <si>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</si>
  <si>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</si>
  <si>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</si>
  <si>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</si>
  <si>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</si>
  <si>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</si>
  <si>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</si>
  <si>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</si>
  <si>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</si>
  <si>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</si>
  <si>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</si>
  <si>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</si>
  <si>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</si>
  <si>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</si>
  <si>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</si>
  <si>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</si>
  <si>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</si>
  <si>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</si>
  <si>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</si>
  <si>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</si>
  <si>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</si>
  <si>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</si>
  <si>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</si>
  <si>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</si>
  <si>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</si>
  <si>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</si>
  <si>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</si>
  <si>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</si>
  <si>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</si>
  <si>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</si>
  <si>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</si>
  <si>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</si>
  <si>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</si>
  <si>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</si>
  <si>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</si>
  <si>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</si>
  <si>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</si>
  <si>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</si>
  <si>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</si>
  <si>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</si>
  <si>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</si>
  <si>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</si>
  <si>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</si>
  <si>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</si>
  <si>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</si>
  <si>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</si>
  <si>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</si>
  <si>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</si>
  <si>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</si>
  <si>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</si>
  <si>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</si>
  <si>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</si>
  <si>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</si>
  <si>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</si>
  <si>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</si>
  <si>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</si>
  <si>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</si>
  <si>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</si>
  <si>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</si>
  <si>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</si>
  <si>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</si>
  <si>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</si>
  <si>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</si>
  <si>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</si>
  <si>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</si>
  <si>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</si>
  <si>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</si>
  <si>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</si>
  <si>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</si>
  <si>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</si>
  <si>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</si>
  <si>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</si>
  <si>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</si>
  <si>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</si>
  <si>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</si>
  <si>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</si>
  <si>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</si>
  <si>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</si>
  <si>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</si>
  <si>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</si>
  <si>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</si>
  <si>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</si>
  <si>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</si>
  <si>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</si>
  <si>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</si>
  <si>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</si>
  <si>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</si>
  <si>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</si>
  <si>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</si>
  <si>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</si>
  <si>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</si>
  <si>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</si>
  <si>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</si>
  <si>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</si>
  <si>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</si>
  <si>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</si>
  <si>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</si>
  <si>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</si>
  <si>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</si>
  <si>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</si>
  <si>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</si>
  <si>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</si>
  <si>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</si>
  <si>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</si>
  <si>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</si>
  <si>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</si>
  <si>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</si>
  <si>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</si>
  <si>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</si>
  <si>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</si>
  <si>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</si>
  <si>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</si>
  <si>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</si>
  <si>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</si>
  <si>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</si>
  <si>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</si>
  <si>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</si>
  <si>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</si>
  <si>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</si>
  <si>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</si>
  <si>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</si>
  <si>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</si>
  <si>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</si>
  <si>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</si>
  <si>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</si>
  <si>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</si>
  <si>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</si>
  <si>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</si>
  <si>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</si>
  <si>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</si>
  <si>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</si>
  <si>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</si>
  <si>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</si>
  <si>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</si>
  <si>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</si>
  <si>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</si>
  <si>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</si>
  <si>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</si>
  <si>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</si>
  <si>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</si>
  <si>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</si>
  <si>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</si>
  <si>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</si>
  <si>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</si>
  <si>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</si>
  <si>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</si>
  <si>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</si>
  <si>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</si>
  <si>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</si>
  <si>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</si>
  <si>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</si>
  <si>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</si>
  <si>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</si>
  <si>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</si>
  <si>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</si>
  <si>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</si>
  <si>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</si>
  <si>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</si>
  <si>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</si>
  <si>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</si>
  <si>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</si>
  <si>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</si>
  <si>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</si>
  <si>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</si>
  <si>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</si>
  <si>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</si>
  <si>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</si>
  <si>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</si>
  <si>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</si>
  <si>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</si>
  <si>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</si>
  <si>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</si>
  <si>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</si>
  <si>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</si>
  <si>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</si>
  <si>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</si>
  <si>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</si>
  <si>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</si>
  <si>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</si>
  <si>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</si>
  <si>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</si>
  <si>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</si>
  <si>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</si>
  <si>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</si>
  <si>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</si>
  <si>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</si>
  <si>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</si>
  <si>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</si>
  <si>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</si>
  <si>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</si>
  <si>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</si>
  <si>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</si>
  <si>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</si>
  <si>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</si>
  <si>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</si>
  <si>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</si>
  <si>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</si>
  <si>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</si>
  <si>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</si>
  <si>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</si>
  <si>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</si>
  <si>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</si>
  <si>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</si>
  <si>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</si>
  <si>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</si>
  <si>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</si>
  <si>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</si>
  <si>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</si>
  <si>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</si>
  <si>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</si>
  <si>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</si>
  <si>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</si>
  <si>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</si>
  <si>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</si>
  <si>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</si>
  <si>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</si>
  <si>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</si>
  <si>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</si>
  <si>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</si>
  <si>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</si>
  <si>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</si>
  <si>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</si>
  <si>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</si>
  <si>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</si>
  <si>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</si>
  <si>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</si>
  <si>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</si>
  <si>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</si>
  <si>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</si>
  <si>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</si>
  <si>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</si>
  <si>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</si>
  <si>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</si>
  <si>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</si>
  <si>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</si>
  <si>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</si>
  <si>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</si>
  <si>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</si>
  <si>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</si>
  <si>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</si>
  <si>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</si>
  <si>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</si>
  <si>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</si>
  <si>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</si>
  <si>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</si>
  <si>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</si>
  <si>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</si>
  <si>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</si>
  <si>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</si>
  <si>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</si>
  <si>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</si>
  <si>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</si>
  <si>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</si>
  <si>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</si>
  <si>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</si>
  <si>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</si>
  <si>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</si>
  <si>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</si>
  <si>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</si>
  <si>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</si>
  <si>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</si>
  <si>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</si>
  <si>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</si>
  <si>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</si>
  <si>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</si>
  <si>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</si>
  <si>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</si>
  <si>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</si>
  <si>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</si>
  <si>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</si>
  <si>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</si>
  <si>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</si>
  <si>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</si>
  <si>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</si>
  <si>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</si>
  <si>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</si>
  <si>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</si>
  <si>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</si>
  <si>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</si>
  <si>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</si>
  <si>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</si>
  <si>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</si>
  <si>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</si>
  <si>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</si>
  <si>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</si>
  <si>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</si>
  <si>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</si>
  <si>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</si>
  <si>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</si>
  <si>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</si>
  <si>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</si>
  <si>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</si>
  <si>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</si>
  <si>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</si>
  <si>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</si>
  <si>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</si>
  <si>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</si>
  <si>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</si>
  <si>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</si>
  <si>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</si>
  <si>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</si>
  <si>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</si>
  <si>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</si>
  <si>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</si>
  <si>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</si>
  <si>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</si>
  <si>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</si>
  <si>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</si>
  <si>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</si>
  <si>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</si>
  <si>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</si>
  <si>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</si>
  <si>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</si>
  <si>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</si>
  <si>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</si>
  <si>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</si>
  <si>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</si>
  <si>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</si>
  <si>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</si>
  <si>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</si>
  <si>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</si>
  <si>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</si>
  <si>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</si>
  <si>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</si>
  <si>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</si>
  <si>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</si>
  <si>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</si>
  <si>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</si>
  <si>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</si>
  <si>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</si>
  <si>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</si>
  <si>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</si>
  <si>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</si>
  <si>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</si>
  <si>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</si>
  <si>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</si>
  <si>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</si>
  <si>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</si>
  <si>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</si>
  <si>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</si>
  <si>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</si>
  <si>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</si>
  <si>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</si>
  <si>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</si>
  <si>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</si>
  <si>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</si>
  <si>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</si>
  <si>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</si>
  <si>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</si>
  <si>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</si>
  <si>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</si>
  <si>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</si>
  <si>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</si>
  <si>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</si>
  <si>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</si>
  <si>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</si>
  <si>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</si>
  <si>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</si>
  <si>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</si>
  <si>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</si>
  <si>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</si>
  <si>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</si>
  <si>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</si>
  <si>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</si>
  <si>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</si>
  <si>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</si>
  <si>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</si>
  <si>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</si>
  <si>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</si>
  <si>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</si>
  <si>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</si>
  <si>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</si>
  <si>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</si>
  <si>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</si>
  <si>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</si>
  <si>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</si>
  <si>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</si>
  <si>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</si>
  <si>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</si>
  <si>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</si>
  <si>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</si>
  <si>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</si>
  <si>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</si>
  <si>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</si>
  <si>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</si>
  <si>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</si>
  <si>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</si>
  <si>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</si>
  <si>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</si>
  <si>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</si>
  <si>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</si>
  <si>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</si>
  <si>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</si>
  <si>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</si>
  <si>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</si>
  <si>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</si>
  <si>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</si>
  <si>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</si>
  <si>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</si>
  <si>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</si>
  <si>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</si>
  <si>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</si>
  <si>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</si>
  <si>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</si>
  <si>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</si>
  <si>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</si>
  <si>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</si>
  <si>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</si>
  <si>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</si>
  <si>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</si>
  <si>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</si>
  <si>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</si>
  <si>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</si>
  <si>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</si>
  <si>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</si>
  <si>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</si>
  <si>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</si>
  <si>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</si>
  <si>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</si>
  <si>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</si>
  <si>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</si>
  <si>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</si>
  <si>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</si>
  <si>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</si>
  <si>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</si>
  <si>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</si>
  <si>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</si>
  <si>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</si>
  <si>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</si>
  <si>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</si>
  <si>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</si>
  <si>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</si>
  <si>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</si>
  <si>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</si>
  <si>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</si>
  <si>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</si>
  <si>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</si>
  <si>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</si>
  <si>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</si>
  <si>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</si>
  <si>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</si>
  <si>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</si>
  <si>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</si>
  <si>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</si>
  <si>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</si>
  <si>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</si>
  <si>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</si>
  <si>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</si>
  <si>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</si>
  <si>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</si>
  <si>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</si>
  <si>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</si>
  <si>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</si>
  <si>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</si>
  <si>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</si>
  <si>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</si>
  <si>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</si>
  <si>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</si>
  <si>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</si>
  <si>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</si>
  <si>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</si>
  <si>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</si>
  <si>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</si>
  <si>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</si>
  <si>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</si>
  <si>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</si>
  <si>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</si>
  <si>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</si>
  <si>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</si>
  <si>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</si>
  <si>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</si>
  <si>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</si>
  <si>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</si>
  <si>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</si>
  <si>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</si>
  <si>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</si>
  <si>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</si>
  <si>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</si>
  <si>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</si>
  <si>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</si>
  <si>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</si>
  <si>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</si>
  <si>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</si>
  <si>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</si>
  <si>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</si>
  <si>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</si>
  <si>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</si>
  <si>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</si>
  <si>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</si>
  <si>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</si>
  <si>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</si>
  <si>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</si>
  <si>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</si>
  <si>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</si>
  <si>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</si>
  <si>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</si>
  <si>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</si>
  <si>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</si>
  <si>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</si>
  <si>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</si>
  <si>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</si>
  <si>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</si>
  <si>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</si>
  <si>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</si>
  <si>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</si>
  <si>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</si>
  <si>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</si>
  <si>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</si>
  <si>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</si>
  <si>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</si>
  <si>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</si>
  <si>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</si>
  <si>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</si>
  <si>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</si>
  <si>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</si>
  <si>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</si>
  <si>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</si>
  <si>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</si>
  <si>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</si>
  <si>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</si>
  <si>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</si>
  <si>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</si>
  <si>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</si>
  <si>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</si>
  <si>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</si>
  <si>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</si>
  <si>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</si>
  <si>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</si>
  <si>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</si>
  <si>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</si>
  <si>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</si>
  <si>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</si>
  <si>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</si>
  <si>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</si>
  <si>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</si>
  <si>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</si>
  <si>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</si>
  <si>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</si>
  <si>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</si>
  <si>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</si>
  <si>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</si>
  <si>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</si>
  <si>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</si>
  <si>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</si>
  <si>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</si>
  <si>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</si>
  <si>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</si>
  <si>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</si>
  <si>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</si>
  <si>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</si>
  <si>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</si>
  <si>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</si>
  <si>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</si>
  <si>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</si>
  <si>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</si>
  <si>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</si>
  <si>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</si>
  <si>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</si>
  <si>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</si>
  <si>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</si>
  <si>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</si>
  <si>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</si>
  <si>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</si>
  <si>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</si>
  <si>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</si>
  <si>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</si>
  <si>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</si>
  <si>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</si>
  <si>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</si>
  <si>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</si>
  <si>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</si>
  <si>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</si>
  <si>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</si>
  <si>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</si>
  <si>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</si>
  <si>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</si>
  <si>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</si>
  <si>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</si>
  <si>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</si>
  <si>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</si>
  <si>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</si>
  <si>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</si>
  <si>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</si>
  <si>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</si>
  <si>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</si>
  <si>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</si>
  <si>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</si>
  <si>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</si>
  <si>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</si>
  <si>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</si>
  <si>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</si>
  <si>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</si>
  <si>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</si>
  <si>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</si>
  <si>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</si>
  <si>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</si>
  <si>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</si>
  <si>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</si>
  <si>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</si>
  <si>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</si>
  <si>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</si>
  <si>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</si>
  <si>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</si>
  <si>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</si>
  <si>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</si>
  <si>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</si>
  <si>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</si>
  <si>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</si>
  <si>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</si>
  <si>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</si>
  <si>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</si>
  <si>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</si>
  <si>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</si>
  <si>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</si>
  <si>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</si>
  <si>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</si>
  <si>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</si>
  <si>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</si>
  <si>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</si>
  <si>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</si>
  <si>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</si>
  <si>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</si>
  <si>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</si>
  <si>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</si>
  <si>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</si>
  <si>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</si>
  <si>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</si>
  <si>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</si>
  <si>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</si>
  <si>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</si>
  <si>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</si>
  <si>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</si>
  <si>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</si>
  <si>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</si>
  <si>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</si>
  <si>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</si>
  <si>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</si>
  <si>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</si>
  <si>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</si>
  <si>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</si>
  <si>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</si>
  <si>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</si>
  <si>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</si>
  <si>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</si>
  <si>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</si>
  <si>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</si>
  <si>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</si>
  <si>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</si>
  <si>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</si>
  <si>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</si>
  <si>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</si>
  <si>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</si>
  <si>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</si>
  <si>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</si>
  <si>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</si>
  <si>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</si>
  <si>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</si>
  <si>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</si>
  <si>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</si>
  <si>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</si>
  <si>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</si>
  <si>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</si>
  <si>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</si>
  <si>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</si>
  <si>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</si>
  <si>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</si>
  <si>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</si>
  <si>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</si>
  <si>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</si>
  <si>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</si>
  <si>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</si>
  <si>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</si>
  <si>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</si>
  <si>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</si>
  <si>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</si>
  <si>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</si>
  <si>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</si>
  <si>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</si>
  <si>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</si>
  <si>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</si>
  <si>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</si>
  <si>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</si>
  <si>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</si>
  <si>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</si>
  <si>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</si>
  <si>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</si>
  <si>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</si>
  <si>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</si>
  <si>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</si>
  <si>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</si>
  <si>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</si>
  <si>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</si>
  <si>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</si>
  <si>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</si>
  <si>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</si>
  <si>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</si>
  <si>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</si>
  <si>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</si>
  <si>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</si>
  <si>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</si>
  <si>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</si>
  <si>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</si>
  <si>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</si>
  <si>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</si>
  <si>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</si>
  <si>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</si>
  <si>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</si>
  <si>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</si>
  <si>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</si>
  <si>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</si>
  <si>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</si>
  <si>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</si>
  <si>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</si>
  <si>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</si>
  <si>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</si>
  <si>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</si>
  <si>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</si>
  <si>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</si>
  <si>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</si>
  <si>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</si>
  <si>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</si>
  <si>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</si>
  <si>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</si>
  <si>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</si>
  <si>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</si>
  <si>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</si>
  <si>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</si>
  <si>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</si>
  <si>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</si>
  <si>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</si>
  <si>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</si>
  <si>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</si>
  <si>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</si>
  <si>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</si>
  <si>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</si>
  <si>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</si>
  <si>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</si>
  <si>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</si>
  <si>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</si>
  <si>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</si>
  <si>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</si>
  <si>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</si>
  <si>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</si>
  <si>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</si>
  <si>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</si>
  <si>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</si>
  <si>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</si>
  <si>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</si>
  <si>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</si>
  <si>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</si>
  <si>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</si>
  <si>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</si>
  <si>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</si>
  <si>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</si>
  <si>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</si>
  <si>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</si>
  <si>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</si>
  <si>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</si>
  <si>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</si>
  <si>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</si>
  <si>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</si>
  <si>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</si>
  <si>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</si>
  <si>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</si>
  <si>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</si>
  <si>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</si>
  <si>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</si>
  <si>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</si>
  <si>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</si>
  <si>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</si>
  <si>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</si>
  <si>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</si>
  <si>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</si>
  <si>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</si>
  <si>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</si>
  <si>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</si>
  <si>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</si>
  <si>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</si>
  <si>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</si>
  <si>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</si>
  <si>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</si>
  <si>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</si>
  <si>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</si>
  <si>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</si>
  <si>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</si>
  <si>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</si>
  <si>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</si>
  <si>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</si>
  <si>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</si>
  <si>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</si>
  <si>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</si>
  <si>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</si>
  <si>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</si>
  <si>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</si>
  <si>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</si>
  <si>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</si>
  <si>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</si>
  <si>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</si>
  <si>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</si>
  <si>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</si>
  <si>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</si>
  <si>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</si>
  <si>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</si>
  <si>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</si>
  <si>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</si>
  <si>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</si>
  <si>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</si>
  <si>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</si>
  <si>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</si>
  <si>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</si>
  <si>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</si>
  <si>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</si>
  <si>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</si>
  <si>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</si>
  <si>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</si>
  <si>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</si>
  <si>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</si>
  <si>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</si>
  <si>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</si>
  <si>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</si>
  <si>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</si>
  <si>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</si>
  <si>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</si>
  <si>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</si>
  <si>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</si>
  <si>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</si>
  <si>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</si>
  <si>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</si>
  <si>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</si>
  <si>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</si>
  <si>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</si>
  <si>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</si>
  <si>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</si>
  <si>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</si>
  <si>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</si>
  <si>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</si>
  <si>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</si>
  <si>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</si>
  <si>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</si>
  <si>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</si>
  <si>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</si>
  <si>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</si>
  <si>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</si>
  <si>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</si>
  <si>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</si>
  <si>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</si>
  <si>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</si>
  <si>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</si>
  <si>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</si>
  <si>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</si>
  <si>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</si>
  <si>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</si>
  <si>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</si>
  <si>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</si>
  <si>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</si>
  <si>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</si>
  <si>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</si>
  <si>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</si>
  <si>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</si>
  <si>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</si>
  <si>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</si>
  <si>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</si>
  <si>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</si>
  <si>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</si>
  <si>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</si>
  <si>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</si>
  <si>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</si>
  <si>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</si>
  <si>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</si>
  <si>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</si>
  <si>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</si>
  <si>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</si>
  <si>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</si>
  <si>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</si>
  <si>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</si>
  <si>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</si>
  <si>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</si>
  <si>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</si>
  <si>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</si>
  <si>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</si>
  <si>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</si>
  <si>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</si>
  <si>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</si>
  <si>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</si>
  <si>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</si>
  <si>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</si>
  <si>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</si>
  <si>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</si>
  <si>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</si>
  <si>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</si>
  <si>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</si>
  <si>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</si>
  <si>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</si>
  <si>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</si>
  <si>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</si>
  <si>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</si>
  <si>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</si>
  <si>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</si>
  <si>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</si>
  <si>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</si>
  <si>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</si>
  <si>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</si>
  <si>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</si>
  <si>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</si>
  <si>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</si>
  <si>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</si>
  <si>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</si>
  <si>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</si>
  <si>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</si>
  <si>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</si>
  <si>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</si>
  <si>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</si>
  <si>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</si>
  <si>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</si>
  <si>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</si>
  <si>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</si>
  <si>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</si>
  <si>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</si>
  <si>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</si>
  <si>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</si>
  <si>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</si>
  <si>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</si>
  <si>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</si>
  <si>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</si>
  <si>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</si>
  <si>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</si>
  <si>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</si>
  <si>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</si>
  <si>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</si>
  <si>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</si>
  <si>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</si>
  <si>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</si>
  <si>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</si>
  <si>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</si>
  <si>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</si>
  <si>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</si>
  <si>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</si>
  <si>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</si>
  <si>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</si>
  <si>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</si>
  <si>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</si>
  <si>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</si>
  <si>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</si>
  <si>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</si>
  <si>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</si>
  <si>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</si>
  <si>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</si>
  <si>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</si>
  <si>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</si>
  <si>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</si>
  <si>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</si>
  <si>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</si>
  <si>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</si>
  <si>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</si>
  <si>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</si>
  <si>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</si>
  <si>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</si>
  <si>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</si>
  <si>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</si>
  <si>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</si>
  <si>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</si>
  <si>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</si>
  <si>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</si>
  <si>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</si>
  <si>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</si>
  <si>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</si>
  <si>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</si>
  <si>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ETA 43 km</t>
  </si>
  <si>
    <t>PCM-20251028-00001271</t>
  </si>
  <si>
    <t>ETA:40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</si>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</sst>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tabSelected="1" workbookViewId="0">
      <selection activeCell="F13" sqref="F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295.68699699074205</v>
      </c>
      <c r="H2" s="78">
        <v>45662.943402777775</v>
      </c>
      <c r="I2" s="61" t="str">
        <f>IFERROR(VLOOKUP(D2,DB!A:F,6,0),"")</f>
        <v>Generator-SG</v>
      </c>
      <c r="J2" s="61" t="str">
        <f>IFERROR(VLOOKUP(D2,DB!A:G,7,0),"")</f>
        <v>Dead</v>
      </c>
      <c r="K2" s="69" t="s">
        <v>38999</v>
      </c>
      <c r="L2" s="67" t="str">
        <f>IFERROR(VLOOKUP(D2,DB!A:I,9,0),"")</f>
        <v>Latis</v>
      </c>
    </row>
    <row r="3" spans="1:15" ht="15" customHeight="1">
      <c r="A3" s="170" t="s">
        <v>39000</v>
      </c>
      <c r="B3" s="134" t="str">
        <f>IFERROR(VLOOKUP(D3,DB!A:K,11,0),"")</f>
        <v>R1</v>
      </c>
      <c r="C3" s="134">
        <v>1</v>
      </c>
      <c r="D3" s="171" t="s">
        <v>8485</v>
      </c>
      <c r="E3" s="65" t="s">
        <v>38998</v>
      </c>
      <c r="F3" s="136">
        <v>45958.586365740739</v>
      </c>
      <c r="G3" s="137">
        <f ca="1">IFERROR(NOW()-F3,"")</f>
        <v>4.9057175929192454E-2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7.6798611116828397E-3</v>
      </c>
      <c r="H4" s="136">
        <v>45958.608993055554</v>
      </c>
      <c r="I4" s="134" t="str">
        <f>IFERROR(VLOOKUP(D4,DB!A:F,6,0),"")</f>
        <v>SCECO</v>
      </c>
      <c r="J4" s="134" t="str">
        <f>IFERROR(VLOOKUP(D4,DB!A:G,7,0),"")</f>
        <v>Good</v>
      </c>
      <c r="K4" s="138" t="s">
        <v>39003</v>
      </c>
      <c r="L4" s="139" t="str">
        <f>IFERROR(VLOOKUP(D4,DB!A:I,9,0),"")</f>
        <v>Latis</v>
      </c>
    </row>
    <row r="5" spans="1:15" ht="15" customHeight="1">
      <c r="A5" s="133" t="s">
        <v>39004</v>
      </c>
      <c r="B5" s="134" t="str">
        <f>IFERROR(VLOOKUP(D5,DB!A:K,11,0),"")</f>
        <v>R1</v>
      </c>
      <c r="C5" s="134">
        <v>1</v>
      </c>
      <c r="D5" s="134" t="s">
        <v>21502</v>
      </c>
      <c r="E5" s="135" t="s">
        <v>38998</v>
      </c>
      <c r="F5" s="136">
        <v>45958.621967592589</v>
      </c>
      <c r="G5" s="137">
        <f ca="1">IFERROR(NOW()-F5,"")</f>
        <v>1.3455324078677222E-2</v>
      </c>
      <c r="H5" s="136">
        <v>45958.594189814816</v>
      </c>
      <c r="I5" s="134" t="str">
        <f>IFERROR(VLOOKUP(D5,DB!A:F,6,0),"")</f>
        <v>Generator-SG</v>
      </c>
      <c r="J5" s="134" t="str">
        <f>IFERROR(VLOOKUP(D5,DB!A:G,7,0),"")</f>
        <v>Vandalized</v>
      </c>
      <c r="K5" s="138" t="s">
        <v>39005</v>
      </c>
      <c r="L5" s="139" t="str">
        <f>IFERROR(VLOOKUP(D5,DB!A:I,9,0),"")</f>
        <v>Latis</v>
      </c>
    </row>
    <row r="6" spans="1:15" ht="15" customHeight="1">
      <c r="A6" s="133"/>
      <c r="B6" s="134" t="str">
        <f>IFERROR(VLOOKUP(D6,DB!A:K,11,0),"")</f>
        <v/>
      </c>
      <c r="C6" s="134"/>
      <c r="D6" s="134"/>
      <c r="E6" s="135"/>
      <c r="F6" s="136"/>
      <c r="G6" s="137">
        <f ca="1">IFERROR(NOW()-F6,"")</f>
        <v>45958.635422916668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45958.635422916668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45958.635422916668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45958.635422916668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45958.635422916668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45958.635422916668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45958.635422916668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45958.635422916668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45958.635422916668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45958.635422916668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45958.635422916668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45958.635422916668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45958.635422916668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45958.635422916668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45958.635422916668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45958.635422916668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45958.635422916668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45958.635422916668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45958.635422916668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45958.635422916668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45958.635422916668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45958.635422916668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45958.635422916668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45958.635422916668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45958.635422916668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45958.635422916668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45958.635422916668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45958.635422916668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45958.635422916668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45958.635422916668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45958.635422916668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45958.635422916668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45958.635422916668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45958.635422916668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45958.635422916668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45958.635422916668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45958.635422916668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45958.635422916668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45958.635422916668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45958.635422916668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45958.635422916668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45958.635422916668</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45958.635422916668</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7D18749D-C54C-4DFB-85E2-7E95D4FE2808}"/>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133.63558495370671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29317</v>
      </c>
      <c r="E4" s="114" t="s">
        <v>39083</v>
      </c>
      <c r="F4" s="115">
        <v>45958.612118055556</v>
      </c>
      <c r="G4" s="116">
        <f ca="1">IFERROR(NOW()-F4,"-")</f>
        <v>2.330486111168284E-2</v>
      </c>
      <c r="H4" s="115">
        <v>45958.594756944447</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45958.635422916668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45958.635422916668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45958.635422916668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45958.635422916668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45958.635422916668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45958.635422916668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45958.635422916668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45958.635422916668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45958.635422916668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45958.635422916668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45958.635422916668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45958.635422916668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45958.635422916668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45958.635422916668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45958.635422916668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45958.635422916668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45958.635422916668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45958.635422916668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45958.635422916668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45958.635422916668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45958.635422916668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45958.635422916668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45958.635422916668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45958.635422916668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45958.635422916668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45958.635422916668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45958.635422916668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45958.635422916668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45958.635422916668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45958.635422916668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45958.635422916668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45958.635422916668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45958.635422916668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45958.635422916668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45958.635422916668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45958.635422916668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45958.635422916668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45958.635422916668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45958.635422916668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45958.635422916668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45958.635422916668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45958.635422916668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45958.635422916668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45958.635422916668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45958.635422916668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45958.635422916668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45958.635422916668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45958.635422916668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45958.635422916668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45958.635422916668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45958.635422916668</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45958.635422916668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45958.635422916668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45958.635422916668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45958.635422916668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45958.635422916668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45958.635422916668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45958.635422916668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45958.635422916668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45958.635422916668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45958.635422916668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45958.635422916668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45958.635422916668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45958.635422916668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45958.635422916668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45958.635422916668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45958.635422916668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45958.635422916668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45958.635422916668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45958.635422916668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45958.635422916668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45958.635422916668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45958.635422916668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45958.635422916668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45958.635422916668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45958.635422916668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45958.635422916668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45958.635422916668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45958.635422916668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45958.635422916668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45958.635422916668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45958.635422916668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45958.635422916668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45958.635422916668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45958.635422916668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45958.635422916668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45958.635422916668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45958.635422916668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45958.635422916668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45958.635422916668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45958.635422916668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45958.635422916668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45958.635422916668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45958.635422916668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45958.635422916668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45958.635422916668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45958.635422916668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45958.635422916668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45958.635422916668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45958.635422916668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45958.635422916668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45958.635422916668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45958.635422916668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45958.635422916668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45958.635422916668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45958.635422916668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45958.635422916668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45958.635422916668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45958.635422916668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45958.635422916668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45958.635422916668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45958.635422916668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45958.635422916668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45958.635422916668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45958.635422916668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45958.635422916668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45958.635422916668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45958.635422916668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45958.635422916668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45958.635422916668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45958.635422916668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45958.635422916668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45958.635422916668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45958.635422916668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45958.635422916668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45958.635422916668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45958.635422916668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45958.635422916668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45958.635422916668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45958.635422916668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45958.635422916668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45958.635422916668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45958.635422916668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45958.635422916668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45958.635422916668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45958.635422916668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45958.635422916668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45958.635422916668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45958.635422916668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45958.635422916668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45958.635422916668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45958.635422916668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45958.635422916668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45958.635422916668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45958.635422916668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45958.635422916668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45958.635422916668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45958.635422916668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45958.635422916668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45958.635422916668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45958.635422916668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45958.635422916668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45958.635422916668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45958.635422916668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45958.635422916668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45958.635422916668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45958.635422916668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45958.635422916668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45958.635422916668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45958.635422916668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45958.635422916668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45958.635422916668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45958.635422916668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45958.635422916668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45958.635422916668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45958.635422916668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45958.635422916668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45958.635422916668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45958.635422916668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45958.635422916668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45958.635422916668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45958.635422916668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45958.635422916668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45958.635422916668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45958.635422916668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45958.635422916668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45958.635422916668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45958.635422916668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45958.635422916668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45958.635422916668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45958.635422916668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45958.635422916668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45958.635422916668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45958.635422916668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45958.635422916668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45958.635422916668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45958.635422916668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45958.635422916668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45958.635422916668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45958.635422916668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45958.635422916668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45958.635422916668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45958.635422916668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45958.635422916668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45958.635422916668</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v>1</v>
      </c>
      <c r="D2" s="63" t="s">
        <v>20220</v>
      </c>
      <c r="E2" s="18" t="s">
        <v>38998</v>
      </c>
      <c r="F2" s="20">
        <v>45958.578564814816</v>
      </c>
      <c r="G2" s="21">
        <f t="shared" ref="G2:G7" ca="1" si="0">IFERROR(NOW()-F2,"-")</f>
        <v>5.6858101852412801E-2</v>
      </c>
      <c r="H2" s="22">
        <v>45958.572777777779</v>
      </c>
      <c r="I2" s="19" t="str">
        <f>IFERROR(VLOOKUP(D2,DB!A:F,6,0),"")</f>
        <v>SCECO</v>
      </c>
      <c r="J2" s="18" t="str">
        <f>IFERROR(VLOOKUP(D2,DB!A:G,7,0),"")</f>
        <v>Dead</v>
      </c>
      <c r="K2" s="46" t="s">
        <v>39091</v>
      </c>
      <c r="L2" s="23" t="str">
        <f>IFERROR(VLOOKUP(D2,DB!A:I,9,0),"")</f>
        <v>Latis</v>
      </c>
    </row>
    <row r="3" spans="1:13" ht="15" customHeight="1">
      <c r="A3" s="19"/>
      <c r="B3" s="63" t="str">
        <f>IFERROR(VLOOKUP(D3,DB!A:K,11,0),"")</f>
        <v/>
      </c>
      <c r="C3" s="18"/>
      <c r="D3" s="18"/>
      <c r="E3" s="18"/>
      <c r="F3" s="20"/>
      <c r="G3" s="21">
        <f t="shared" ca="1" si="0"/>
        <v>45958.635422916668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45958.635422916668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45958.635422916668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45958.635422916668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45958.635422916668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45958.635422916668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45958.635422916668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45958.635422916668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45958.635422916668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45958.635422916668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45958.635422916668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45958.635422916668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45958.635422916668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45958.635422916668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45958.635422916668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45958.635422916668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45958.635422916668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45958.635422916668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45958.635422916668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45958.635422916668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45958.635422916668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45958.635422916668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45958.635422916668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45958.635422916668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45958.635422916668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45958.635422916668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45958.635422916668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45958.635422916668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45958.635422916668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45958.635422916668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45958.635422916668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45958.635422916668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45958.635422916668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45958.635422916668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45958.635422916668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45958.635422916668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45958.635422916668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45958.635422916668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45958.635422916668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45958.635422916668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45958.635422916668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45958.635422916668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45958.635422916668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45958.635422916668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45958.635422916668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45958.635422916668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45958.635422916668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45958.635422916668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45958.635422916668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45958.635422916668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45958.635422916668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45958.635422916668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45958.635422916668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45958.635422916668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45958.635422916668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45958.635422916668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45958.635422916668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45958.635422916668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45958.635422916668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45958.635422916668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45958.635422916668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45958.635422916668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45958.635422916668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45958.635422916668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45958.635422916668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45958.635422916668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45958.635422916668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45958.635422916668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45958.635422916668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45958.635422916668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45958.635422916668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45958.635422916668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45958.635422916668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45958.635422916668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45958.635422916668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45958.635422916668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45958.635422916668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45958.635422916668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45958.635422916668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45958.635422916668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45958.635422916668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45958.635422916668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45958.635422916668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45958.635422916668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45958.635422916668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45958.635422916668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45958.635422916668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45958.635422916668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45958.635422916668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45958.635422916668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45958.635422916668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45958.635422916668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45958.635422916668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45958.635422916668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45958.635422916668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45958.635422916668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45958.635422916668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45958.635422916668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45958.635422916668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45958.635422916668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45958.635422916668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45958.635422916668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45958.635422916668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45958.635422916668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45958.635422916668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45958.635422916668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45958.635422916668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45958.635422916668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45958.635422916668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45958.635422916668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45958.635422916668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45958.635422916668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45958.635422916668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45958.635422916668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45958.635422916668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45958.635422916668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45958.635422916668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45958.635422916668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45958.635422916668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45958.635422916668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45958.635422916668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45958.635422916668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45958.635422916668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45958.635422916668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45958.635422916668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45958.635422916668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45958.635422916668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45958.635422916668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45958.635422916668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45958.635422916668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45958.635422916668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45958.635422916668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45958.635422916668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45958.635422916668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45958.635422916668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45958.635422916668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45958.635422916668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45958.635422916668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45958.635422916668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45958.635422916668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45958.635422916668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45958.635422916668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45958.635422916668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45958.635422916668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45958.635422916668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45958.635422916668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45958.635422916668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45958.635422916668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45958.635422916668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45958.635422916668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45958.635422916668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45958.635422916668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45958.635422916668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45958.635422916668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45958.635422916668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45958.635422916668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45958.635422916668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45958.635422916668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45958.635422916668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45958.635422916668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45958.635422916668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45958.635422916668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45958.635422916668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45958.635422916668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45958.635422916668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45958.635422916668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45958.635422916668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45958.635422916668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45958.635422916668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45958.635422916668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45958.635422916668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45958.635422916668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45958.635422916668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45958.635422916668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45958.635422916668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45958.635422916668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45958.635422916668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45958.635422916668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45958.635422916668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45958.635422916668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45958.635422916668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45958.635422916668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45958.635422916668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45958.635422916668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45958.635422916668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45958.635422916668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45958.635422916668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45958.635422916668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45958.635422916668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45958.635422916668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45958.635422916668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45958.635422916668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45958.635422916668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45958.635422916668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45958.635422916668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45958.635422916668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45958.635422916668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45958.635422916668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45958.635422916668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45958.635422916668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45958.635422916668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45958.635422916668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45958.635422916668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45958.635422916668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45958.635422916668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45958.635422916668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45958.635422916668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45958.635422916668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45958.635422916668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45958.635422916668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45958.635422916668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45958.635422916668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45958.635422916668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45958.635422916668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45958.635422916668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45958.635422916668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45958.635422916668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45958.635422916668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45958.635422916668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45958.635422916668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45958.635422916668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45958.635422916668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45958.635422916668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45958.635422916668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45958.635422916668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45958.635422916668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45958.635422916668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45958.635422916668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45958.635422916668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45958.635422916668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45958.635422916668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45958.635422916668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45958.635422916668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45958.635422916668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45958.635422916668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45958.635422916668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45958.635422916668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45958.635422916668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45958.635422916668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45958.635422916668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45958.635422916668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45958.635422916668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45958.635422916668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45958.635422916668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45958.635422916668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45958.635422916668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45958.635422916668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45958.635422916668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45958.635422916668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45958.635422916668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45958.635422916668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45958.635422916668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45958.635422916668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45958.635422916668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45958.635422916668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45958.635422916668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45958.635422916668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45958.635422916668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45958.635422916668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45958.635422916668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45958.635422916668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45958.635422916668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45958.635422916668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45958.635422916668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45958.635422916668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45958.635422916668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45958.635422916668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45958.635422916668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45958.635422916668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45958.635422916668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45958.635422916668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45958.635422916668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45958.635422916668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45958.635422916668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45958.635422916668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45958.635422916668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45958.635422916668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45958.635422916668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45958.635422916668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45958.635422916668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45958.635422916668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45958.635422916668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45958.635422916668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45958.635422916668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45958.635422916668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45958.635422916668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45958.635422916668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45958.635422916668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45958.635422916668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45958.635422916668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45958.635422916668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45958.635422916668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45958.635422916668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45958.635422916668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45958.635422916668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45958.635422916668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45958.635422916668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45958.635422916668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45958.635422916668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45958.635422916668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45958.635422916668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45958.635422916668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45958.635422916668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45958.635422916668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45958.635422916668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45958.635422916668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45958.635422916668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45958.635422916668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45958.635422916668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45958.635422916668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45958.635422916668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45958.635422916668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45958.635422916668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45958.635422916668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45958.635422916668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45958.635422916668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45958.635422916668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45958.635422916668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45958.635422916668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45958.635422916668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45958.635422916668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45958.635422916668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45958.635422916668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45958.635422916668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45958.635422916668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45958.635422916668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45958.635422916668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45958.635422916668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45958.635422916668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45958.635422916668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45958.635422916668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45958.635422916668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45958.635422916668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45958.635422916668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45958.635422916668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45958.635422916668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45958.635422916668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45958.635422916668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45958.635422916668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45958.635422916668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45958.635422916668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45958.635422916668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45958.635422916668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45958.635422916668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45958.635422916668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45958.635422916668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45958.635422916668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45958.635422916668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45958.635422916668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45958.635422916668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45958.635422916668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45958.635422916668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45958.635422916668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45958.635422916668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45958.635422916668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45958.635422916668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45958.635422916668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45958.635422916668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45958.635422916668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45958.635422916668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45958.635422916668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45958.635422916668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45958.635422916668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45958.635422916668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45958.635422916668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45958.635422916668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45958.635422916668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45958.635422916668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45958.635422916668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45958.635422916668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45958.635422916668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45958.635422916668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45958.635422916668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45958.635422916668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45958.635422916668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45958.635422916668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45958.635422916668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45958.635422916668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45958.635422916668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45958.635422916668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45958.635422916668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45958.635422916668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45958.635422916668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45958.635422916668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45958.635422916668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45958.635422916668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45958.635422916668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45958.635422916668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45958.635422916668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45958.635422916668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45958.635422916668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45958.635422916668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45958.635422916668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45958.635422916668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45958.635422916668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45958.635422916668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45958.635422916668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45958.635422916668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45958.635422916668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45958.635422916668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45958.635422916668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45958.635422916668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45958.635422916668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45958.635422916668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45958.635422916668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45958.635422916668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45958.635422916668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45958.635422916668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45958.635422916668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45958.635422916668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45958.635422916668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45958.635422916668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45958.635422916668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45958.635422916668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45958.635422916668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45958.635422916668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45958.635422916668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45958.635422916668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45958.635422916668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45958.635422916668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45958.635422916668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45958.635422916668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45958.635422916668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45958.635422916668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45958.635422916668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45958.635422916668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45958.635422916668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45958.635422916668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45958.635422916668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45958.635422916668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45958.635422916668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45958.635422916668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45958.635422916668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45958.635422916668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45958.635422916668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45958.635422916668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45958.635422916668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45958.635422916668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45958.635422916668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45958.635422916668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45958.635422916668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45958.635422916668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45958.635422916668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45958.635422916668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45958.635422916668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45958.635422916668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45958.635422916668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45958.635422916668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45958.635422916668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45958.635422916668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45958.635422916668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45958.635422916668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45958.635422916668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45958.635422916668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45958.635422916668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45958.635422916668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45958.635422916668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45958.635422916668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45958.635422916668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45958.635422916668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45958.635422916668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45958.635422916668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45958.635422916668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45958.635422916668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45958.635422916668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45958.635422916668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45958.635422916668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45958.635422916668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45958.635422916668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45958.635422916668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45958.635422916668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45958.635422916668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45958.635422916668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45958.635422916668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45958.635422916668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45958.635422916668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45958.635422916668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45958.635422916668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45958.635422916668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45958.635422916668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45958.635422916668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45958.635422916668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45958.635422916668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45958.635422916668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45958.635422916668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45958.635422916668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45958.635422916668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45958.635422916668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45958.635422916668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45958.635422916668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45958.635422916668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45958.635422916668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45958.635422916668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45958.635422916668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45958.635422916668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45958.635422916668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45958.635422916668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45958.635422916668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45958.635422916668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45958.635422916668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45958.635422916668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45958.635422916668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45958.635422916668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45958.635422916668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45958.635422916668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45958.635422916668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45958.635422916668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45958.635422916668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45958.635422916668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45958.635422916668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45958.635422916668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45958.635422916668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45958.635422916668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45958.635422916668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45958.635422916668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45958.635422916668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45958.635422916668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45958.635422916668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45958.635422916668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45958.635422916668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45958.635422916668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45958.635422916668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45958.635422916668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45958.635422916668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45958.635422916668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45958.635422916668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45958.635422916668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45958.635422916668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45958.635422916668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45958.635422916668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45958.635422916668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45958.635422916668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45958.635422916668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45958.635422916668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45958.635422916668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45958.635422916668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45958.635422916668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45958.635422916668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45958.635422916668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45958.635422916668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45958.635422916668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45958.635422916668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45958.635422916668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45958.635422916668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45958.635422916668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45958.635422916668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45958.635422916668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45958.635422916668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45958.635422916668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45958.635422916668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45958.635422916668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45958.635422916668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45958.635422916668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45958.635422916668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45958.635422916668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45958.635422916668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45958.635422916668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45958.635422916668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45958.635422916668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45958.635422916668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45958.635422916668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45958.635422916668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45958.635422916668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45958.635422916668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45958.635422916668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45958.635422916668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45958.635422916668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45958.635422916668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45958.635422916668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45958.635422916668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45958.635422916668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45958.635422916668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45958.635422916668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45958.635422916668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45958.635422916668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45958.635422916668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45958.635422916668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45958.635422916668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45958.635422916668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45958.635422916668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45958.635422916668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45958.635422916668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45958.635422916668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45958.635422916668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45958.635422916668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45958.635422916668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45958.635422916668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45958.635422916668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45958.635422916668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45958.635422916668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45958.635422916668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45958.635422916668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45958.635422916668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45958.635422916668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45958.635422916668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45958.635422916668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45958.635422916668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45958.635422916668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45958.635422916668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45958.635422916668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45958.635422916668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45958.635422916668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45958.635422916668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45958.635422916668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45958.635422916668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45958.635422916668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45958.635422916668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45958.635422916668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45958.635422916668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45958.635422916668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45958.635422916668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45958.635422916668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45958.635422916668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45958.635422916668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45958.635422916668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45958.635422916668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45958.635422916668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45958.635422916668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45958.635422916668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45958.635422916668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45958.635422916668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45958.635422916668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45958.635422916668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45958.635422916668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45958.635422916668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45958.635422916668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45958.635422916668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45958.635422916668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45958.635422916668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45958.635422916668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45958.635422916668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45958.635422916668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45958.635422916668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45958.635422916668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45958.635422916668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45958.635422916668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45958.635422916668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45958.635422916668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45958.635422916668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45958.635422916668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45958.635422916668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45958.635422916668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45958.635422916668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45958.635422916668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45958.635422916668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45958.635422916668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45958.635422916668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45958.635422916668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45958.635422916668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45958.635422916668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45958.635422916668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45958.635422916668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45958.635422916668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45958.635422916668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45958.635422916668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45958.635422916668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45958.635422916668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45958.635422916668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45958.635422916668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45958.635422916668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45958.635422916668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45958.635422916668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45958.635422916668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45958.635422916668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45958.635422916668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45958.635422916668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45958.635422916668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45958.635422916668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45958.635422916668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45958.635422916668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45958.635422916668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45958.635422916668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45958.635422916668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45958.635422916668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45958.635422916668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45958.635422916668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45958.635422916668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45958.635422916668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45958.635422916668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45958.635422916668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45958.635422916668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45958.635422916668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45958.635422916668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45958.635422916668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45958.635422916668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45958.635422916668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45958.635422916668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45958.635422916668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45958.635422916668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45958.635422916668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45958.635422916668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45958.635422916668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45958.635422916668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45958.635422916668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45958.635422916668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45958.635422916668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45958.635422916668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45958.635422916668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45958.635422916668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45958.635422916668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45958.635422916668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45958.635422916668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45958.635422916668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45958.635422916668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45958.635422916668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45958.635422916668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45958.635422916668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45958.635422916668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45958.635422916668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45958.635422916668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45958.635422916668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45958.635422916668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45958.635422916668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45958.635422916668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45958.635422916668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45958.635422916668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45958.635422916668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45958.635422916668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45958.635422916668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45958.635422916668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45958.635422916668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45958.635422916668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45958.635422916668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45958.635422916668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45958.635422916668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45958.635422916668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45958.635422916668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45958.635422916668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45958.635422916668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45958.635422916668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45958.635422916668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45958.635422916668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45958.635422916668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45958.635422916668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45958.635422916668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45958.635422916668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45958.635422916668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45958.635422916668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45958.635422916668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45958.635422916668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45958.635422916668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45958.635422916668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45958.635422916668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45958.635422916668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45958.635422916668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45958.635422916668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45958.635422916668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45958.635422916668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45958.635422916668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45958.635422916668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45958.635422916668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45958.635422916668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45958.635422916668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45958.635422916668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45958.635422916668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45958.635422916668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45958.635422916668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45958.635422916668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45958.635422916668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45958.635422916668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45958.635422916668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45958.635422916668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45958.635422916668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45958.635422916668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45958.635422916668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45958.635422916668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45958.635422916668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45958.635422916668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45958.635422916668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45958.635422916668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45958.635422916668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45958.635422916668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45958.635422916668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45958.635422916668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45958.635422916668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45958.635422916668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45958.635422916668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45958.635422916668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45958.635422916668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45958.635422916668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45958.635422916668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45958.635422916668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45958.635422916668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45958.635422916668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45958.635422916668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45958.635422916668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45958.635422916668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45958.635422916668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45958.635422916668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45958.635422916668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45958.635422916668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45958.635422916668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45958.635422916668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45958.635422916668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45958.635422916668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45958.635422916668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45958.635422916668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45958.635422916668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45958.635422916668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45958.635422916668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45958.635422916668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45958.635422916668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45958.635422916668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45958.635422916668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45958.635422916668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45958.635422916668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45958.635422916668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45958.635422916668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45958.635422916668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45958.635422916668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45958.635422916668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45958.635422916668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45958.635422916668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45958.635422916668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45958.635422916668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45958.635422916668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45958.635422916668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45958.635422916668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45958.635422916668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45958.635422916668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45958.635422916668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45958.635422916668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45958.635422916668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45958.635422916668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45958.635422916668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45958.635422916668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45958.635422916668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45958.635422916668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45958.635422916668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45958.635422916668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45958.635422916668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45958.635422916668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45958.635422916668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45958.635422916668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45958.635422916668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45958.635422916668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45958.635422916668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45958.635422916668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45958.635422916668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45958.635422916668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45958.635422916668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45958.635422916668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45958.635422916668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45958.635422916668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45958.635422916668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45958.635422916668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45958.635422916668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45958.635422916668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45958.635422916668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45958.635422916668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45958.635422916668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45958.635422916668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45958.635422916668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45958.635422916668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45958.635422916668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45958.635422916668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45958.635422916668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45958.635422916668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45958.635422916668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45958.635422916668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45958.635422916668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45958.635422916668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45958.635422916668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45958.635422916668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45958.635422916668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45958.635422916668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45958.635422916668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45958.635422916668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45958.635422916668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45958.635422916668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45958.635422916668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45958.635422916668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45958.635422916668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45958.635422916668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45958.635422916668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45958.635422916668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45958.635422916668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45958.635422916668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45958.635422916668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45958.635422916668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45958.635422916668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45958.635422916668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45958.635422916668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45958.635422916668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45958.635422916668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45958.635422916668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45958.635422916668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45958.635422916668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45958.635422916668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45958.635422916668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45958.635422916668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45958.635422916668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45958.635422916668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45958.635422916668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45958.635422916668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45958.635422916668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45958.635422916668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45958.635422916668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45958.635422916668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45958.635422916668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45958.635422916668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45958.635422916668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45958.635422916668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45958.635422916668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45958.635422916668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45958.635422916668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45958.635422916668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45958.635422916668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45958.635422916668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45958.635422916668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45958.635422916668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45958.635422916668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45958.635422916668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45958.635422916668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45958.635422916668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45958.635422916668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45958.635422916668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45958.635422916668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45958.635422916668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45958.635422916668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45958.635422916668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45958.635422916668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45958.635422916668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45958.635422916668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45958.635422916668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45958.635422916668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45958.635422916668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45958.635422916668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45958.635422916668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45958.635422916668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45958.635422916668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45958.635422916668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45958.635422916668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45958.635422916668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45958.635422916668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45958.635422916668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45958.635422916668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45958.635422916668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45958.635422916668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45958.635422916668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45958.635422916668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45958.635422916668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45958.635422916668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45958.635422916668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45958.635422916668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45958.635422916668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45958.635422916668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45958.635422916668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45958.635422916668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45958.635422916668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45958.635422916668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45958.635422916668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45958.635422916668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45958.635422916668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45958.635422916668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45958.635422916668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45958.635422916668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45958.635422916668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45958.635422916668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45958.635422916668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45958.635422916668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45958.635422916668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45958.635422916668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45958.635422916668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45958.635422916668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45958.635422916668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45958.635422916668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45958.635422916668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45958.635422916668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45958.635422916668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45958.635422916668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45958.635422916668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45958.635422916668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45958.635422916668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45958.635422916668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45958.635422916668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45958.635422916668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45958.635422916668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45958.635422916668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45958.635422916668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45958.635422916668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45958.635422916668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45958.635422916668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45958.635422916668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45958.635422916668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45958.635422916668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45958.635422916668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45958.635422916668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45958.635422916668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45958.635422916668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45958.635422916668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45958.635422916668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45958.635422916668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45958.635422916668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45958.635422916668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45958.635422916668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45958.635422916668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45958.635422916668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45958.635422916668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45958.635422916668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45958.635422916668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45958.635422916668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45958.635422916668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45958.635422916668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45958.635422916668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45958.635422916668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45958.635422916668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45958.635422916668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45958.635422916668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45958.635422916668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45958.635422916668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45958.635422916668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45958.635422916668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45958.635422916668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45958.635422916668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45958.635422916668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45958.635422916668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45958.635422916668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45958.635422916668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45958.635422916668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45958.635422916668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45958.635422916668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45958.635422916668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45958.635422916668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45958.635422916668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45958.635422916668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45958.635422916668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45958.635422916668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45958.635422916668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45958.635422916668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45958.635422916668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45958.635422916668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45958.635422916668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45958.635422916668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45958.635422916668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45958.635422916668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45958.635422916668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45958.635422916668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45958.635422916668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45958.635422916668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45958.635422916668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45958.635422916668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45958.635422916668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45958.635422916668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45958.635422916668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45958.635422916668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45958.635422916668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45958.635422916668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45958.635422916668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45958.635422916668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45958.635422916668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45958.635422916668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45958.635422916668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45958.635422916668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45958.635422916668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45958.635422916668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45958.635422916668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45958.635422916668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45958.635422916668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45958.635422916668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45958.635422916668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45958.635422916668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45958.635422916668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45958.635422916668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45958.635422916668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45958.635422916668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45958.635422916668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45958.635422916668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45958.635422916668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45958.635422916668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45958.635422916668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45958.635422916668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45958.635422916668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45958.635422916668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45958.635422916668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45958.635422916668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45958.635422916668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45958.635422916668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45958.635422916668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45958.635422916668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45958.635422916668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45958.635422916668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45958.635422916668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45958.635422916668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45958.635422916668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45958.635422916668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45958.635422916668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45958.635422916668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45958.635422916668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45958.635422916668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45958.635422916668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45958.635422916668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45958.635422916668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45958.635422916668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45958.635422916668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45958.635422916668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45958.635422916668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45958.635422916668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45958.635422916668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45958.635422916668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45958.635422916668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45958.635422916668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45958.635422916668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45958.635422916668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45958.635422916668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45958.635422916668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45958.635422916668</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255.15470532407198</v>
      </c>
      <c r="H2" s="99">
        <v>45703.474768518521</v>
      </c>
      <c r="I2" s="99" t="str">
        <f>IFERROR(VLOOKUP(D2,DB!A:F,6,0),"")</f>
        <v>SCECO</v>
      </c>
      <c r="J2" s="99" t="str">
        <f>IFERROR(VLOOKUP(D2,DB!A:G,7,0),"")</f>
        <v>Dead</v>
      </c>
      <c r="K2" s="101" t="s">
        <v>39093</v>
      </c>
      <c r="L2" s="94" t="str">
        <f>IFERROR(VLOOKUP(D2,DB!A:I,9,0),"")</f>
        <v>Latis</v>
      </c>
    </row>
    <row r="3" spans="1:16" ht="15" customHeight="1">
      <c r="A3" s="119"/>
      <c r="B3" s="119" t="str">
        <f>IFERROR(VLOOKUP(D3,DB!A:K,11,0),"")</f>
        <v/>
      </c>
      <c r="C3" s="120"/>
      <c r="D3" s="121"/>
      <c r="E3" s="98"/>
      <c r="F3" s="123"/>
      <c r="G3" s="124">
        <f ca="1">IFERROR(NOW()-F3,"")</f>
        <v>45958.635422916668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45958.635422916668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45958.635422916668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45958.635422916668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45958.635422916668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45958.635422916668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45958.635422916668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45958.635422916668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45958.635422916668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45958.635422916668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45958.635422916668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45958.635422916668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45958.635422916668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45958.635422916668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45958.635422916668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45958.635422916668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45958.635422916668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45958.635422916668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45958.635422916668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45958.635422916668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45958.635422916668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45958.635422916668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45958.635422916668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45958.635422916668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45958.635422916668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45958.635422916668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45958.635422916668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45958.635422916668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45958.635422916668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45958.635422916668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45958.635422916668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45958.635422916668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45958.635422916668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45958.635422916668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45958.635422916668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45958.635422916668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45958.635422916668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45958.635422916668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45958.635422916668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45958.635422916668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45958.635422916668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45958.635422916668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45958.635422916668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45958.635422916668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45958.635422916668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45958.635422916668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45958.635422916668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45958.635422916668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45958.635422916668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45958.635422916668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45958.635422916668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45958.635422916668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45958.635422916668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45958.635422916668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45958.635422916668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45958.635422916668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45958.635422916668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45958.635422916668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45958.635422916668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45958.635422916668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45958.635422916668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45958.635422916668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45958.635422916668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45958.635422916668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45958.635422916668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45958.635422916668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45958.635422916668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45958.635422916668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45958.635422916668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45958.635422916668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45958.635422916668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45958.635422916668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45958.635422916668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45958.635422916668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45958.635422916668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45958.635422916668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45958.635422916668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45958.635422916668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45958.635422916668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45958.635422916668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45958.635422916668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45958.635422916668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45958.635422916668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45958.635422916668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45958.635422916668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45958.635422916668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45958.635422916668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45958.635422916668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45958.635422916668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45958.635422916668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45958.635422916668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45958.635422916668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45958.635422916668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45958.635422916668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45958.635422916668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45958.635422916668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45958.635422916668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45958.635422916668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45958.635422916668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45958.635422916668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45958.635422916668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45958.635422916668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45958.635422916668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45958.635422916668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45958.635422916668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45958.635422916668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45958.635422916668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45958.635422916668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45958.635422916668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45958.635422916668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45958.635422916668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45958.635422916668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45958.635422916668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45958.635422916668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45958.635422916668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45958.635422916668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45958.635422916668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45958.635422916668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45958.635422916668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45958.635422916668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45958.635422916668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45958.635422916668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45958.635422916668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45958.635422916668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45958.635422916668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45958.635422916668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45958.635422916668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45958.635422916668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45958.635422916668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45958.635422916668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45958.635422916668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45958.635422916668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45958.635422916668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45958.635422916668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45958.635422916668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45958.635422916668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45958.635422916668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45958.635422916668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45958.635422916668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45958.635422916668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45958.635422916668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45958.635422916668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45958.635422916668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45958.635422916668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45958.635422916668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45958.635422916668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45958.635422916668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45958.635422916668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45958.635422916668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45958.635422916668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45958.635422916668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45958.635422916668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45958.635422916668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45958.635422916668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45958.635422916668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45958.635422916668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45958.635422916668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45958.635422916668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45958.635422916668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45958.635422916668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45958.635422916668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45958.635422916668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45958.635422916668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45958.635422916668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45958.635422916668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45958.635422916668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45958.635422916668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45958.635422916668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45958.635422916668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45958.635422916668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45958.635422916668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45958.635422916668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45958.635422916668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45958.635422916668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45958.635422916668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45958.635422916668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45958.635422916668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45958.635422916668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45958.635422916668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45958.635422916668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45958.635422916668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45958.635422916668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45958.635422916668</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45958.635422916668</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66.803362731479865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39083</v>
      </c>
      <c r="F3" s="38">
        <v>45926.188877314817</v>
      </c>
      <c r="G3" s="144">
        <f t="shared" ref="G3" ca="1" si="0">IFERROR(NOW()-F3,"")</f>
        <v>32.44654560185154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39083</v>
      </c>
      <c r="F4" s="153">
        <v>45948.661111111112</v>
      </c>
      <c r="G4" s="154">
        <f ca="1">IFERROR(NOW()-F4,"")</f>
        <v>9.9743118055557716</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45958.635422916668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45958.635422916668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45958.635422916668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45958.635422916668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45958.635422916668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45958.635422916668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45958.635422916668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45958.635422916668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45958.635422916668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45958.635422916668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45958.635422916668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45958.635422916668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45958.635422916668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45958.635422916668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45958.635422916668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45958.635422916668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45958.635422916668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45958.635422916668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45958.635422916668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45958.635422916668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45958.635422916668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45958.635422916668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45958.635422916668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45958.635422916668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45958.635422916668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45958.635422916668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45958.635422916668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45958.635422916668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45958.635422916668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45958.635422916668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45958.635422916668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45958.635422916668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45958.635422916668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45958.635422916668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45958.635422916668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45958.635422916668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45958.635422916668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45958.635422916668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45958.635422916668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45958.635422916668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45958.635422916668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45958.635422916668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45958.635422916668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45958.635422916668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45958.635422916668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45958.635422916668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45958.635422916668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45958.635422916668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45958.635422916668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45958.635422916668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45958.635422916668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45958.635422916668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45958.635422916668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45958.635422916668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45958.635422916668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45958.635422916668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45958.635422916668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45958.635422916668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45958.635422916668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45958.635422916668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45958.635422916668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45958.635422916668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45958.635422916668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45958.635422916668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45958.635422916668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45958.635422916668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45958.635422916668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45958.635422916668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45958.635422916668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45958.635422916668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45958.635422916668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45958.635422916668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45958.635422916668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45958.635422916668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45958.635422916668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45958.635422916668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45958.635422916668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45958.635422916668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45958.635422916668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45958.635422916668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45958.635422916668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45958.635422916668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45958.635422916668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45958.635422916668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45958.635422916668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45958.635422916668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45958.635422916668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45958.635422916668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45958.635422916668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45958.635422916668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45958.635422916668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45958.635422916668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45958.635422916668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45958.635422916668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45958.635422916668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45958.635422916668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45958.635422916668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45958.635422916668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45958.635422916668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45958.635422916668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45958.635422916668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45958.635422916668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45958.635422916668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45958.635422916668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45958.635422916668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45958.635422916668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45958.635422916668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45958.635422916668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45958.635422916668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45958.635422916668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45958.635422916668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45958.635422916668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45958.635422916668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45958.635422916668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45958.635422916668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45958.635422916668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45958.635422916668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45958.635422916668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45958.635422916668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45958.635422916668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45958.635422916668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45958.635422916668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45958.635422916668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45958.635422916668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45958.635422916668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45958.635422916668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45958.635422916668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45958.635422916668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45958.635422916668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45958.635422916668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45958.635422916668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45958.635422916668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45958.635422916668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45958.635422916668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45958.635422916668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45958.635422916668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45958.635422916668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45958.635422916668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45958.635422916668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45958.635422916668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45958.635422916668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45958.635422916668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45958.635422916668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45958.635422916668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45958.635422916668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45958.635422916668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45958.635422916668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45958.635422916668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45958.635422916668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45958.635422916668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45958.635422916668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45958.635422916668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45958.635422916668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45958.635422916668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45958.635422916668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45958.635422916668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45958.635422916668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45958.635422916668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45958.635422916668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45958.635422916668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45958.635422916668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45958.635422916668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45958.635422916668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45958.635422916668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45958.635422916668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45958.635422916668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45958.635422916668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45958.635422916668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45958.635422916668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45958.635422916668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45958.635422916668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45958.635422916668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45958.635422916668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45958.635422916668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45958.635422916668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45958.635422916668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45958.635422916668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45958.635422916668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45958.635422916668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45958.635422916668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45958.635422916668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45958.635422916668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45958.635422916668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45958.635422916668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45958.635422916668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45958.635422916668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45958.635422916668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45958.635422916668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45958.635422916668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45958.635422916668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45958.635422916668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45958.635422916668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45958.635422916668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45958.635422916668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45958.635422916668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45958.635422916668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45958.635422916668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45958.635422916668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45958.635422916668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45958.635422916668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45958.635422916668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45958.635422916668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45958.635422916668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45958.635422916668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45958.635422916668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45958.635422916668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45958.635422916668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45958.635422916668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45958.635422916668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45958.635422916668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45958.635422916668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45958.635422916668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45958.635422916668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45958.635422916668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45958.635422916668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45958.635422916668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45958.635422916668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45958.635422916668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45958.635422916668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45958.635422916668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45958.635422916668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45958.635422916668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45958.635422916668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45958.635422916668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45958.635422916668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45958.635422916668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45958.635422916668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45958.635422916668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45958.635422916668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45958.635422916668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45958.635422916668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45958.635422916668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45958.635422916668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45958.635422916668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45958.635422916668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45958.635422916668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45958.635422916668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45958.635422916668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45958.635422916668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45958.635422916668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45958.635422916668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45958.635422916668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45958.635422916668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45958.635422916668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45958.635422916668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45958.635422916668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45958.635422916668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45958.635422916668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45958.635422916668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45958.635422916668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45958.635422916668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45958.635422916668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45958.635422916668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45958.635422916668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45958.635422916668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45958.635422916668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45958.635422916668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45958.635422916668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45958.635422916668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45958.635422916668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45958.635422916668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45958.635422916668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45958.635422916668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45958.635422916668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45958.635422916668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45958.635422916668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45958.635422916668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45958.635422916668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45958.635422916668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45958.635422916668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45958.635422916668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45958.635422916668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45958.635422916668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45958.635422916668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45958.635422916668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45958.635422916668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45958.635422916668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45958.635422916668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45958.635422916668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45958.635422916668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45958.635422916668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45958.635422916668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45958.635422916668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45958.635422916668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45958.635422916668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45958.635422916668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45958.635422916668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45958.635422916668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45958.635422916668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45958.635422916668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45958.635422916668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45958.635422916668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45958.635422916668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45958.635422916668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45958.635422916668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45958.635422916668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45958.635422916668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45958.635422916668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45958.635422916668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45958.635422916668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45958.635422916668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45958.635422916668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45958.635422916668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45958.635422916668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45958.635422916668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45958.635422916668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45958.635422916668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45958.635422916668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45958.635422916668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45958.635422916668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45958.635422916668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45958.635422916668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45958.635422916668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45958.635422916668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45958.635422916668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45958.635422916668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45958.635422916668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45958.635422916668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45958.635422916668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45958.635422916668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45958.635422916668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45958.635422916668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45958.635422916668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45958.635422916668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45958.635422916668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45958.635422916668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45958.635422916668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45958.635422916668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45958.635422916668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45958.635422916668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45958.635422916668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45958.635422916668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45958.635422916668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45958.635422916668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45958.635422916668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45958.635422916668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45958.635422916668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45958.635422916668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45958.635422916668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45958.635422916668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45958.635422916668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45958.635422916668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45958.635422916668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45958.635422916668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45958.635422916668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45958.635422916668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45958.635422916668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45958.635422916668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45958.635422916668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45958.635422916668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45958.635422916668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45958.635422916668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45958.635422916668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45958.635422916668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45958.635422916668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45958.635422916668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45958.635422916668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45958.635422916668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45958.635422916668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45958.635422916668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45958.635422916668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45958.635422916668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45958.635422916668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45958.635422916668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45958.635422916668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45958.635422916668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45958.635422916668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45958.635422916668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45958.635422916668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45958.635422916668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45958.635422916668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45958.635422916668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45958.635422916668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45958.635422916668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45958.635422916668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45958.635422916668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45958.635422916668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45958.635422916668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45958.635422916668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45958.635422916668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45958.635422916668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45958.635422916668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45958.635422916668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45958.635422916668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45958.635422916668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45958.635422916668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45958.635422916668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45958.635422916668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45958.635422916668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45958.635422916668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45958.635422916668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45958.635422916668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45958.635422916668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45958.635422916668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45958.635422916668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45958.635422916668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45958.635422916668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45958.635422916668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45958.635422916668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45958.635422916668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45958.635422916668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45958.635422916668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45958.635422916668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45958.635422916668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45958.635422916668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45958.635422916668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45958.635422916668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45958.635422916668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45958.635422916668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45958.635422916668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45958.635422916668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45958.635422916668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45958.635422916668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45958.635422916668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45958.635422916668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45958.635422916668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45958.635422916668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45958.635422916668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45958.635422916668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45958.635422916668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45958.635422916668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45958.635422916668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45958.635422916668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45958.635422916668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45958.635422916668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45958.635422916668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45958.635422916668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45958.635422916668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45958.635422916668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45958.635422916668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45958.635422916668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45958.635422916668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45958.635422916668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45958.635422916668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45958.635422916668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45958.635422916668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45958.635422916668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45958.635422916668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45958.635422916668</v>
      </c>
      <c r="H2" s="107"/>
      <c r="I2" s="103" t="str">
        <f>IFERROR(VLOOKUP(D2,DB!A:F,6,0),"")</f>
        <v/>
      </c>
      <c r="J2" s="102" t="str">
        <f>IFERROR(VLOOKUP(D2,DB!A:G,7,0),"")</f>
        <v/>
      </c>
      <c r="K2" s="108"/>
      <c r="L2" s="109" t="str">
        <f>IFERROR(VLOOKUP(D2,DB!A:I,9,0),"")</f>
        <v/>
      </c>
    </row>
    <row r="3" spans="1:16383" ht="31.5" customHeight="1">
      <c r="A3" s="104"/>
      <c r="B3" s="103" t="str">
        <f>IFERROR(VLOOKUP(D3,DB!A:K,11,0),"")</f>
        <v>R6</v>
      </c>
      <c r="C3" s="105"/>
      <c r="D3" s="169" t="s">
        <v>34873</v>
      </c>
      <c r="E3" s="106"/>
      <c r="F3" s="107"/>
      <c r="G3" s="77">
        <f ca="1">IFERROR(NOW()-F3,"-")</f>
        <v>45958.635422916668</v>
      </c>
      <c r="H3" s="107"/>
      <c r="I3" s="103" t="str">
        <f>IFERROR(VLOOKUP(D3,DB!A:F,6,0),"")</f>
        <v>SCECO</v>
      </c>
      <c r="J3" s="102" t="str">
        <f>IFERROR(VLOOKUP(D3,DB!A:G,7,0),"")</f>
        <v>In progress</v>
      </c>
      <c r="K3" s="108"/>
      <c r="L3" s="109" t="str">
        <f>IFERROR(VLOOKUP(D3,DB!A:I,9,0),"")</f>
        <v>Latis</v>
      </c>
    </row>
    <row r="4" spans="1:16383" ht="31.5" customHeight="1">
      <c r="A4" s="104"/>
      <c r="B4" s="103" t="str">
        <f>IFERROR(VLOOKUP(D4,DB!A:K,11,0),"")</f>
        <v/>
      </c>
      <c r="C4" s="105"/>
      <c r="D4" s="103"/>
      <c r="E4" s="106"/>
      <c r="F4" s="107"/>
      <c r="G4" s="77">
        <f ca="1">IFERROR(NOW()-F4,"-")</f>
        <v>45958.635422916668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45958.635422916668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45958.635422916668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45958.635422916668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45958.635422916668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45958.635422916668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45958.635422916668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45958.635422916668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45958.635422916668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45958.635422916668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45958.635422916668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45958.635422916668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45958.635422916668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45958.635422916668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45958.635422916668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45958.635422916668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45958.635422916668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45958.635422916668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45958.635422916668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45958.635422916668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45958.635422916668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45958.635422916668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45958.635422916668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45958.635422916668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45958.635422916668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45958.635422916668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45958.635422916668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45958.635422916668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45958.635422916668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45958.635422916668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45958.635422916668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45958.635422916668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45958.635422916668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45958.635422916668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45958.635422916668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45958.635422916668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45958.635422916668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45958.635422916668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45958.635422916668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45958.635422916668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45958.635422916668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45958.635422916668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45958.635422916668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45958.635422916668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45958.635422916668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45958.635422916668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45958.635422916668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45958.635422916668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45958.635422916668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45958.635422916668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45958.635422916668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45958.635422916668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45958.635422916668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45958.635422916668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45958.635422916668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45958.635422916668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45958.635422916668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45958.635422916668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45958.635422916668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45958.635422916668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45958.635422916668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45958.635422916668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45958.635422916668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45958.635422916668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45958.635422916668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45958.635422916668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45958.635422916668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45958.635422916668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45958.635422916668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45958.635422916668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45958.635422916668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45958.635422916668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45958.635422916668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45958.635422916668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45958.635422916668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45958.635422916668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45958.635422916668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45958.635422916668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45958.635422916668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45958.635422916668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45958.635422916668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45958.635422916668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45958.635422916668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45958.635422916668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45958.635422916668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45958.635422916668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45958.635422916668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45958.635422916668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45958.635422916668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45958.635422916668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45958.635422916668</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2025-10-28T12:17:21Z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