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44" documentId="120_S{2AC9BD13-BADA-5192-A53E-5A8FF88502F6}" xr6:coauthVersionLast="47" xr6:coauthVersionMax="47" xr10:uidLastSave="{B1BE8967-5412-4D0D-AC3F-8EAFDFD2D56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<sst xmlns="http://schemas.openxmlformats.org/spreadsheetml/2006/main" count="180285" uniqueCount="39124">
  <si>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</si>
  <si>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</si>
  <si>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</si>
  <si>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</si>
  <si>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</si>
  <si>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</si>
  <si>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</si>
  <si>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</si>
  <si>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</si>
  <si>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</si>
  <si>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</si>
  <si>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</si>
  <si>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</si>
  <si>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</si>
  <si>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</si>
  <si>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</si>
  <si>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</si>
  <si>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</si>
  <si>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</si>
  <si>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</si>
  <si>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</si>
  <si>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</si>
  <si>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</si>
  <si>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</si>
  <si>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</si>
  <si>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</si>
  <si>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</si>
  <si>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</si>
  <si>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</si>
  <si>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</si>
  <si>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</si>
  <si>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</si>
  <si>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</si>
  <si>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</si>
  <si>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</si>
  <si>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</si>
  <si>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</si>
  <si>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</si>
  <si>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</si>
  <si>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</si>
  <si>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</si>
  <si>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</si>
  <si>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</si>
  <si>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</si>
  <si>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</si>
  <si>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</si>
  <si>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</si>
  <si>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</si>
  <si>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</si>
  <si>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</si>
  <si>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</si>
  <si>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</si>
  <si>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</si>
  <si>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</si>
  <si>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</si>
  <si>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</si>
  <si>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</si>
  <si>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</si>
  <si>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</si>
  <si>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</si>
  <si>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</si>
  <si>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</si>
  <si>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</si>
  <si>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</si>
  <si>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</si>
  <si>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</si>
  <si>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</si>
  <si>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</si>
  <si>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</si>
  <si>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</si>
  <si>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</si>
  <si>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</si>
  <si>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</si>
  <si>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</si>
  <si>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</si>
  <si>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</si>
  <si>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</si>
  <si>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</si>
  <si>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</si>
  <si>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</si>
  <si>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</si>
  <si>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</si>
  <si>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</si>
  <si>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</si>
  <si>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</si>
  <si>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</si>
  <si>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</si>
  <si>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</si>
  <si>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</si>
  <si>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</si>
  <si>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</si>
  <si>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</si>
  <si>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</si>
  <si>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</si>
  <si>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</si>
  <si>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</si>
  <si>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</si>
  <si>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</si>
  <si>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</si>
  <si>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</si>
  <si>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</si>
  <si>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</si>
  <si>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</si>
  <si>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</si>
  <si>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</si>
  <si>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</si>
  <si>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</si>
  <si>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</si>
  <si>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</si>
  <si>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</si>
  <si>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</si>
  <si>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</si>
  <si>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</si>
  <si>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</si>
  <si>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</si>
  <si>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</si>
  <si>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</si>
  <si>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</si>
  <si>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</si>
  <si>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</si>
  <si>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</si>
  <si>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</si>
  <si>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</si>
  <si>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</si>
  <si>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</si>
  <si>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</si>
  <si>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</si>
  <si>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</si>
  <si>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</si>
  <si>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</si>
  <si>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</si>
  <si>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</si>
  <si>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</si>
  <si>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</si>
  <si>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</si>
  <si>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</si>
  <si>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</si>
  <si>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</si>
  <si>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</si>
  <si>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</si>
  <si>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</si>
  <si>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</si>
  <si>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</si>
  <si>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</si>
  <si>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</si>
  <si>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</si>
  <si>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</si>
  <si>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</si>
  <si>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</si>
  <si>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</si>
  <si>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</si>
  <si>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</si>
  <si>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</si>
  <si>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</si>
  <si>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</si>
  <si>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</si>
  <si>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</si>
  <si>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</si>
  <si>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</si>
  <si>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</si>
  <si>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</si>
  <si>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</si>
  <si>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</si>
  <si>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</si>
  <si>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</si>
  <si>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</si>
  <si>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</si>
  <si>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</si>
  <si>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</si>
  <si>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</si>
  <si>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</si>
  <si>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</si>
  <si>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</si>
  <si>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</si>
  <si>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</si>
  <si>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</si>
  <si>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</si>
  <si>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</si>
  <si>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</si>
  <si>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</si>
  <si>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</si>
  <si>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</si>
  <si>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</si>
  <si>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</si>
  <si>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</si>
  <si>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</si>
  <si>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</si>
  <si>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</si>
  <si>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</si>
  <si>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</si>
  <si>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</si>
  <si>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</si>
  <si>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</si>
  <si>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</si>
  <si>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</si>
  <si>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</si>
  <si>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</si>
  <si>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</si>
  <si>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</si>
  <si>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</si>
  <si>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</si>
  <si>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</si>
  <si>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</si>
  <si>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</si>
  <si>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</si>
  <si>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</si>
  <si>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</si>
  <si>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</si>
  <si>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</si>
  <si>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</si>
  <si>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</si>
  <si>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</si>
  <si>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</si>
  <si>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</si>
  <si>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</si>
  <si>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</si>
  <si>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</si>
  <si>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</si>
  <si>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</si>
  <si>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</si>
  <si>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</si>
  <si>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</si>
  <si>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</si>
  <si>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</si>
  <si>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</si>
  <si>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</si>
  <si>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</si>
  <si>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</si>
  <si>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</si>
  <si>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</si>
  <si>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</si>
  <si>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</si>
  <si>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</si>
  <si>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</si>
  <si>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</si>
  <si>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</si>
  <si>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</si>
  <si>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</si>
  <si>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</si>
  <si>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</si>
  <si>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</si>
  <si>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</si>
  <si>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</si>
  <si>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</si>
  <si>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</si>
  <si>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</si>
  <si>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</si>
  <si>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</si>
  <si>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</si>
  <si>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</si>
  <si>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</si>
  <si>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</si>
  <si>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</si>
  <si>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</si>
  <si>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</si>
  <si>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</si>
  <si>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</si>
  <si>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</si>
  <si>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</si>
  <si>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</si>
  <si>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</si>
  <si>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</si>
  <si>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</si>
  <si>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</si>
  <si>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</si>
  <si>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</si>
  <si>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</si>
  <si>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</si>
  <si>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</si>
  <si>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</si>
  <si>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</si>
  <si>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</si>
  <si>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</si>
  <si>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</si>
  <si>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</si>
  <si>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</si>
  <si>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</si>
  <si>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</si>
  <si>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</si>
  <si>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</si>
  <si>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</si>
  <si>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</si>
  <si>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</si>
  <si>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</si>
  <si>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</si>
  <si>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</si>
  <si>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</si>
  <si>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</si>
  <si>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</si>
  <si>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</si>
  <si>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</si>
  <si>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</si>
  <si>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</si>
  <si>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</si>
  <si>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</si>
  <si>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</si>
  <si>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</si>
  <si>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</si>
  <si>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</si>
  <si>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</si>
  <si>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</si>
  <si>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</si>
  <si>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</si>
  <si>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</si>
  <si>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</si>
  <si>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</si>
  <si>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</si>
  <si>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</si>
  <si>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</si>
  <si>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</si>
  <si>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</si>
  <si>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</si>
  <si>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</si>
  <si>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</si>
  <si>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</si>
  <si>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</si>
  <si>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</si>
  <si>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</si>
  <si>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</si>
  <si>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</si>
  <si>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</si>
  <si>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</si>
  <si>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</si>
  <si>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</si>
  <si>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</si>
  <si>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</si>
  <si>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</si>
  <si>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</si>
  <si>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</si>
  <si>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</si>
  <si>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</si>
  <si>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</si>
  <si>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</si>
  <si>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</si>
  <si>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</si>
  <si>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</si>
  <si>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</si>
  <si>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</si>
  <si>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</si>
  <si>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</si>
  <si>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</si>
  <si>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</si>
  <si>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</si>
  <si>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</si>
  <si>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</si>
  <si>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</si>
  <si>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</si>
  <si>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</si>
  <si>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</si>
  <si>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</si>
  <si>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</si>
  <si>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</si>
  <si>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</si>
  <si>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</si>
  <si>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</si>
  <si>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</si>
  <si>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</si>
  <si>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</si>
  <si>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</si>
  <si>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</si>
  <si>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</si>
  <si>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</si>
  <si>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</si>
  <si>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</si>
  <si>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</si>
  <si>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</si>
  <si>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</si>
  <si>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</si>
  <si>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</si>
  <si>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</si>
  <si>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</si>
  <si>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</si>
  <si>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</si>
  <si>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</si>
  <si>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</si>
  <si>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</si>
  <si>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</si>
  <si>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</si>
  <si>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</si>
  <si>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</si>
  <si>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</si>
  <si>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</si>
  <si>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</si>
  <si>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</si>
  <si>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</si>
  <si>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</si>
  <si>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</si>
  <si>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</si>
  <si>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</si>
  <si>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</si>
  <si>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</si>
  <si>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</si>
  <si>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</si>
  <si>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</si>
  <si>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</si>
  <si>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</si>
  <si>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</si>
  <si>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</si>
  <si>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</si>
  <si>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</si>
  <si>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</si>
  <si>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</si>
  <si>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</si>
  <si>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</si>
  <si>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</si>
  <si>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</si>
  <si>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</si>
  <si>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</si>
  <si>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</si>
  <si>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</si>
  <si>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</si>
  <si>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</si>
  <si>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</si>
  <si>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</si>
  <si>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</si>
  <si>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</si>
  <si>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</si>
  <si>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</si>
  <si>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</si>
  <si>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</si>
  <si>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</si>
  <si>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</si>
  <si>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</si>
  <si>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</si>
  <si>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</si>
  <si>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</si>
  <si>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</si>
  <si>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</si>
  <si>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</si>
  <si>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</si>
  <si>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</si>
  <si>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</si>
  <si>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</si>
  <si>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</si>
  <si>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</si>
  <si>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</si>
  <si>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</si>
  <si>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</si>
  <si>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</si>
  <si>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</si>
  <si>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</si>
  <si>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</si>
  <si>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</si>
  <si>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</si>
  <si>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</si>
  <si>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</si>
  <si>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</si>
  <si>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</si>
  <si>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</si>
  <si>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</si>
  <si>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</si>
  <si>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</si>
  <si>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</si>
  <si>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</si>
  <si>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</si>
  <si>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</si>
  <si>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</si>
  <si>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</si>
  <si>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</si>
  <si>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</si>
  <si>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</si>
  <si>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</si>
  <si>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</si>
  <si>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</si>
  <si>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</si>
  <si>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</si>
  <si>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</si>
  <si>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</si>
  <si>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</si>
  <si>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</si>
  <si>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</si>
  <si>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</si>
  <si>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</si>
  <si>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</si>
  <si>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</si>
  <si>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</si>
  <si>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</si>
  <si>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</si>
  <si>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</si>
  <si>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</si>
  <si>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</si>
  <si>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</si>
  <si>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</si>
  <si>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</si>
  <si>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</si>
  <si>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</si>
  <si>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</si>
  <si>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</si>
  <si>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</si>
  <si>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</si>
  <si>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</si>
  <si>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</si>
  <si>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</si>
  <si>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</si>
  <si>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</si>
  <si>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</si>
  <si>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</si>
  <si>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</si>
  <si>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</si>
  <si>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</si>
  <si>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</si>
  <si>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</si>
  <si>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</si>
  <si>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</si>
  <si>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</si>
  <si>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</si>
  <si>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</si>
  <si>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</si>
  <si>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</si>
  <si>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</si>
  <si>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</si>
  <si>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</si>
  <si>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</si>
  <si>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</si>
  <si>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</si>
  <si>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</si>
  <si>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</si>
  <si>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</si>
  <si>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</si>
  <si>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</si>
  <si>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</si>
  <si>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</si>
  <si>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</si>
  <si>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</si>
  <si>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</si>
  <si>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</si>
  <si>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</si>
  <si>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</si>
  <si>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</si>
  <si>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</si>
  <si>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</si>
  <si>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</si>
  <si>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</si>
  <si>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</si>
  <si>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</si>
  <si>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</si>
  <si>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</si>
  <si>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</si>
  <si>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</si>
  <si>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</si>
  <si>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</si>
  <si>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</si>
  <si>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</si>
  <si>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</si>
  <si>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</si>
  <si>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</si>
  <si>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</si>
  <si>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</si>
  <si>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</si>
  <si>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</si>
  <si>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</si>
  <si>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</si>
  <si>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</si>
  <si>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</si>
  <si>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</si>
  <si>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</si>
  <si>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</si>
  <si>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</si>
  <si>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</si>
  <si>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</si>
  <si>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</si>
  <si>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</si>
  <si>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</si>
  <si>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</si>
  <si>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</si>
  <si>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</si>
  <si>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</si>
  <si>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</si>
  <si>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</si>
  <si>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</si>
  <si>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</si>
  <si>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</si>
  <si>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</si>
  <si>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</si>
  <si>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</si>
  <si>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</si>
  <si>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</si>
  <si>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</si>
  <si>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</si>
  <si>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</si>
  <si>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</si>
  <si>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</si>
  <si>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</si>
  <si>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</si>
  <si>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</si>
  <si>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</si>
  <si>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</si>
  <si>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</si>
  <si>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</si>
  <si>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</si>
  <si>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</si>
  <si>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</si>
  <si>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</si>
  <si>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</si>
  <si>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</si>
  <si>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</si>
  <si>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</si>
  <si>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</si>
  <si>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</si>
  <si>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</si>
  <si>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</si>
  <si>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</si>
  <si>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</si>
  <si>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</si>
  <si>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</si>
  <si>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</si>
  <si>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</si>
  <si>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</si>
  <si>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</si>
  <si>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</si>
  <si>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</si>
  <si>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</si>
  <si>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</si>
  <si>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</si>
  <si>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</si>
  <si>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</si>
  <si>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</si>
  <si>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</si>
  <si>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</si>
  <si>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</si>
  <si>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</si>
  <si>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</si>
  <si>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</si>
  <si>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</si>
  <si>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</si>
  <si>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</si>
  <si>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</si>
  <si>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</si>
  <si>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</si>
  <si>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</si>
  <si>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</si>
  <si>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</si>
  <si>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</si>
  <si>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</si>
  <si>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</si>
  <si>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</si>
  <si>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</si>
  <si>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</si>
  <si>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</si>
  <si>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</si>
  <si>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</si>
  <si>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</si>
  <si>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</si>
  <si>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</si>
  <si>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</si>
  <si>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</si>
  <si>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</si>
  <si>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</si>
  <si>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</si>
  <si>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</si>
  <si>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</si>
  <si>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</si>
  <si>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</si>
  <si>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</si>
  <si>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</si>
  <si>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</si>
  <si>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</si>
  <si>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</si>
  <si>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</si>
  <si>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</si>
  <si>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</si>
  <si>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</si>
  <si>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</si>
  <si>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</si>
  <si>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</si>
  <si>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</si>
  <si>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</si>
  <si>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</si>
  <si>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</si>
  <si>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</si>
  <si>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</si>
  <si>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</si>
  <si>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</si>
  <si>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</si>
  <si>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</si>
  <si>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</si>
  <si>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</si>
  <si>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</si>
  <si>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</si>
  <si>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</si>
  <si>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</si>
  <si>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</si>
  <si>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</si>
  <si>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</si>
  <si>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</si>
  <si>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</si>
  <si>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</si>
  <si>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</si>
  <si>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</si>
  <si>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</si>
  <si>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</si>
  <si>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</si>
  <si>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</si>
  <si>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</si>
  <si>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</si>
  <si>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</si>
  <si>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</si>
  <si>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</si>
  <si>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</si>
  <si>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</si>
  <si>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</si>
  <si>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</si>
  <si>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</si>
  <si>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</si>
  <si>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</si>
  <si>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</si>
  <si>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</si>
  <si>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</si>
  <si>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</si>
  <si>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</si>
  <si>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</si>
  <si>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</si>
  <si>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</si>
  <si>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</si>
  <si>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</si>
  <si>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</si>
  <si>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</si>
  <si>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</si>
  <si>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</si>
  <si>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</si>
  <si>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</si>
  <si>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</si>
  <si>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</si>
  <si>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</si>
  <si>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</si>
  <si>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</si>
  <si>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</si>
  <si>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</si>
  <si>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</si>
  <si>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</si>
  <si>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</si>
  <si>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</si>
  <si>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</si>
  <si>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</si>
  <si>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</si>
  <si>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</si>
  <si>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</si>
  <si>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</si>
  <si>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</si>
  <si>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</si>
  <si>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</si>
  <si>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</si>
  <si>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</si>
  <si>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</si>
  <si>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</si>
  <si>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</si>
  <si>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</si>
  <si>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</si>
  <si>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</si>
  <si>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</si>
  <si>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</si>
  <si>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</si>
  <si>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</si>
  <si>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</si>
  <si>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</si>
  <si>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</si>
  <si>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</si>
  <si>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</si>
  <si>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</si>
  <si>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</si>
  <si>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</si>
  <si>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</si>
  <si>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</si>
  <si>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</si>
  <si>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</si>
  <si>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</si>
  <si>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</si>
  <si>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</si>
  <si>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</si>
  <si>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</si>
  <si>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</si>
  <si>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</si>
  <si>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</si>
  <si>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</si>
  <si>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</si>
  <si>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</si>
  <si>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</si>
  <si>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</si>
  <si>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</si>
  <si>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</si>
  <si>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</si>
  <si>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</si>
  <si>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</si>
  <si>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</si>
  <si>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</si>
  <si>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</si>
  <si>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</si>
  <si>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</si>
  <si>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</si>
  <si>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</si>
  <si>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</si>
  <si>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</si>
  <si>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</si>
  <si>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</si>
  <si>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</si>
  <si>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</si>
  <si>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</si>
  <si>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</si>
  <si>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</si>
  <si>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</si>
  <si>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</si>
  <si>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</si>
  <si>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</si>
  <si>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</si>
  <si>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</si>
  <si>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</si>
  <si>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</si>
  <si>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</si>
  <si>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</si>
  <si>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</si>
  <si>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</si>
  <si>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</si>
  <si>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</si>
  <si>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</si>
  <si>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</si>
  <si>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</si>
  <si>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</si>
  <si>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</si>
  <si>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</si>
  <si>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</si>
  <si>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</si>
  <si>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</si>
  <si>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</si>
  <si>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</si>
  <si>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</si>
  <si>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</si>
  <si>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</si>
  <si>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</si>
  <si>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</si>
  <si>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</si>
  <si>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</si>
  <si>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</si>
  <si>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</si>
  <si>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</si>
  <si>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</si>
  <si>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</si>
  <si>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</si>
  <si>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</si>
  <si>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</si>
  <si>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</si>
  <si>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</si>
  <si>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</si>
  <si>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</si>
  <si>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</si>
  <si>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</si>
  <si>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</si>
  <si>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</si>
  <si>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</si>
  <si>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</si>
  <si>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</si>
  <si>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</si>
  <si>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</si>
  <si>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</si>
  <si>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</si>
  <si>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</si>
  <si>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</si>
  <si>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</si>
  <si>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</si>
  <si>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</si>
  <si>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</si>
  <si>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</si>
  <si>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</si>
  <si>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</si>
  <si>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</si>
  <si>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</si>
  <si>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</si>
  <si>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</si>
  <si>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</si>
  <si>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</si>
  <si>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</si>
  <si>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</si>
  <si>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</si>
  <si>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</si>
  <si>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</si>
  <si>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</si>
  <si>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</si>
  <si>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</si>
  <si>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</si>
  <si>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</si>
  <si>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</si>
  <si>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</si>
  <si>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</si>
  <si>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</si>
  <si>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</si>
  <si>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</si>
  <si>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</si>
  <si>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</si>
  <si>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</si>
  <si>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</si>
  <si>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</si>
  <si>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</si>
  <si>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</si>
  <si>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</si>
  <si>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</si>
  <si>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</si>
  <si>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</si>
  <si>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</si>
  <si>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</si>
  <si>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</si>
  <si>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</si>
  <si>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</si>
  <si>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</si>
  <si>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</si>
  <si>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</si>
  <si>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</si>
  <si>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</si>
  <si>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</si>
  <si>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</si>
  <si>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</si>
  <si>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</si>
  <si>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</si>
  <si>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</si>
  <si>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</si>
  <si>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</si>
  <si>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</si>
  <si>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</si>
  <si>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</si>
  <si>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</si>
  <si>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</si>
  <si>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</si>
  <si>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</si>
  <si>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</si>
  <si>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</si>
  <si>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</si>
  <si>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</si>
  <si>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</si>
  <si>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</si>
  <si>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</si>
  <si>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</si>
  <si>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</si>
  <si>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</si>
  <si>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</si>
  <si>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</si>
  <si>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</si>
  <si>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</si>
  <si>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</si>
  <si>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</si>
  <si>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</si>
  <si>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</si>
  <si>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</si>
  <si>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</si>
  <si>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</si>
  <si>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</si>
  <si>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</si>
  <si>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</si>
  <si>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</si>
  <si>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</si>
  <si>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</si>
  <si>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</si>
  <si>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</si>
  <si>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</si>
  <si>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</si>
  <si>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</si>
  <si>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</si>
  <si>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</si>
  <si>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</si>
  <si>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</si>
  <si>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</si>
  <si>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</si>
  <si>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</si>
  <si>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</si>
  <si>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</si>
  <si>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</si>
  <si>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</si>
  <si>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</si>
  <si>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</si>
  <si>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</si>
  <si>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</si>
  <si>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</si>
  <si>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</si>
  <si>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</si>
  <si>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</si>
  <si>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</si>
  <si>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</si>
  <si>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</si>
  <si>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</si>
  <si>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</si>
  <si>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</si>
  <si>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</si>
  <si>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</si>
  <si>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</si>
  <si>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</si>
  <si>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</si>
  <si>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</si>
  <si>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</si>
  <si>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</si>
  <si>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</si>
  <si>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</si>
  <si>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</si>
  <si>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</si>
  <si>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</si>
  <si>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</si>
  <si>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</si>
  <si>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</si>
  <si>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</si>
  <si>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</si>
  <si>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</si>
  <si>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</si>
  <si>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</si>
  <si>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</si>
  <si>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</si>
  <si>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</si>
  <si>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</si>
  <si>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</si>
  <si>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</si>
  <si>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</si>
  <si>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</si>
  <si>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</si>
  <si>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</si>
  <si>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</si>
  <si>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</si>
  <si>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</si>
  <si>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</si>
  <si>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</si>
  <si>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</si>
  <si>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</si>
  <si>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</si>
  <si>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</si>
  <si>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</si>
  <si>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</si>
  <si>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</si>
  <si>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</si>
  <si>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</si>
  <si>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</si>
  <si>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</si>
  <si>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</si>
  <si>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</si>
  <si>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</si>
  <si>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</si>
  <si>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</si>
  <si>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</si>
  <si>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</si>
  <si>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</si>
  <si>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</si>
  <si>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</si>
  <si>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</si>
  <si>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</si>
  <si>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</si>
  <si>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</si>
  <si>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</si>
  <si>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</si>
  <si>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</si>
  <si>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</si>
  <si>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</si>
  <si>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</si>
  <si>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</si>
  <si>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</si>
  <si>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</si>
  <si>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</si>
  <si>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</si>
  <si>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</si>
  <si>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</si>
  <si>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</si>
  <si>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</si>
  <si>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</si>
  <si>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</si>
  <si>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</si>
  <si>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</si>
  <si>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</si>
  <si>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</si>
  <si>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</si>
  <si>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</si>
  <si>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</si>
  <si>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</si>
  <si>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</si>
  <si>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</si>
  <si>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</si>
  <si>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</si>
  <si>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</si>
  <si>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</si>
  <si>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</si>
  <si>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</si>
  <si>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</si>
  <si>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</si>
  <si>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</si>
  <si>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</si>
  <si>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</si>
  <si>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</si>
  <si>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</si>
  <si>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</si>
  <si>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</si>
  <si>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</si>
  <si>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</si>
  <si>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</si>
  <si>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</si>
  <si>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</si>
  <si>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</si>
  <si>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</si>
  <si>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</si>
  <si>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</si>
  <si>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</si>
  <si>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</si>
  <si>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</si>
  <si>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</si>
  <si>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</si>
  <si>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</si>
  <si>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</si>
  <si>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</si>
  <si>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</si>
  <si>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</si>
  <si>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</si>
  <si>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</si>
  <si>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</si>
  <si>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</si>
  <si>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</si>
  <si>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</si>
  <si>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</si>
  <si>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</si>
  <si>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</si>
  <si>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</si>
  <si>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</si>
  <si>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</si>
  <si>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</si>
  <si>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</si>
  <si>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</si>
  <si>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</si>
  <si>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</si>
  <si>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</si>
  <si>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</si>
  <si>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</si>
  <si>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</si>
  <si>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</si>
  <si>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</si>
  <si>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</si>
  <si>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</si>
  <si>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</si>
  <si>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</si>
  <si>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</si>
  <si>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</si>
  <si>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</si>
  <si>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</si>
  <si>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</si>
  <si>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</si>
  <si>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</si>
  <si>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</si>
  <si>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</si>
  <si>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</si>
  <si>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</si>
  <si>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</si>
  <si>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</si>
  <si>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</si>
  <si>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</si>
  <si>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</si>
  <si>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</si>
  <si>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</si>
  <si>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</si>
  <si>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</si>
  <si>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</si>
  <si>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</si>
  <si>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</si>
  <si>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</si>
  <si>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</si>
  <si>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</si>
  <si>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</si>
  <si>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</si>
  <si>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</si>
  <si>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</si>
  <si>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</si>
  <si>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</si>
  <si>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</si>
  <si>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</si>
  <si>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</si>
  <si>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</si>
  <si>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</si>
  <si>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</si>
  <si>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</si>
  <si>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</si>
  <si>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</si>
  <si>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</si>
  <si>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</si>
  <si>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</si>
  <si>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</si>
  <si>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</si>
  <si>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</si>
  <si>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</si>
  <si>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</si>
  <si>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</si>
  <si>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</si>
  <si>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</si>
  <si>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</si>
  <si>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</si>
  <si>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</si>
  <si>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</si>
  <si>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</si>
  <si>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</si>
  <si>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</si>
  <si>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</si>
  <si>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</si>
  <si>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</si>
  <si>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</si>
  <si>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</si>
  <si>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</si>
  <si>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</si>
  <si>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</si>
  <si>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</si>
  <si>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</si>
  <si>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</si>
  <si>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</si>
  <si>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</si>
  <si>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</si>
  <si>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</si>
  <si>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</si>
  <si>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</si>
  <si>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</si>
  <si>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</si>
  <si>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</si>
  <si>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</si>
  <si>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</si>
  <si>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</si>
  <si>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</si>
  <si>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</si>
  <si>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</si>
  <si>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</si>
  <si>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</si>
  <si>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</si>
  <si>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</si>
  <si>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</si>
  <si>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</si>
  <si>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</si>
  <si>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</si>
  <si>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</si>
  <si>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</si>
  <si>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</si>
  <si>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</si>
  <si>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</si>
  <si>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</si>
  <si>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</si>
  <si>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</si>
  <si>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</si>
  <si>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</si>
  <si>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</si>
  <si>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</si>
  <si>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</si>
  <si>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</si>
  <si>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</si>
  <si>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</si>
  <si>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</si>
  <si>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</si>
  <si>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</si>
  <si>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</si>
  <si>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</si>
  <si>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</si>
  <si>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</si>
  <si>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</si>
  <si>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</si>
  <si>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</si>
  <si>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</si>
  <si>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</si>
  <si>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</si>
  <si>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</si>
  <si>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</si>
  <si>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</si>
  <si>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</si>
  <si>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</si>
  <si>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</si>
  <si>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</si>
  <si>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</si>
  <si>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</si>
  <si>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</si>
  <si>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</si>
  <si>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</si>
  <si>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</si>
  <si>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</si>
  <si>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</si>
  <si>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</si>
  <si>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</si>
  <si>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</si>
  <si>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</si>
  <si>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</si>
  <si>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</si>
  <si>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</si>
  <si>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</si>
  <si>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</si>
  <si>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</si>
  <si>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</si>
  <si>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</si>
  <si>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</si>
  <si>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</si>
  <si>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</si>
  <si>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</si>
  <si>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</si>
  <si>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</si>
  <si>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</si>
  <si>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</si>
  <si>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</si>
  <si>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</si>
  <si>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</si>
  <si>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</si>
  <si>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</si>
  <si>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</si>
  <si>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</si>
  <si>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</si>
  <si>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</si>
  <si>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</si>
  <si>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</si>
  <si>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</si>
  <si>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</si>
  <si>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</si>
  <si>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</si>
  <si>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</si>
  <si>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</si>
  <si>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</si>
  <si>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</si>
  <si>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</si>
  <si>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</si>
  <si>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</si>
  <si>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</si>
  <si>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</si>
  <si>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</si>
  <si>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</si>
  <si>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</si>
  <si>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</si>
  <si>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</si>
  <si>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</si>
  <si>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</si>
  <si>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</si>
  <si>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</si>
  <si>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</si>
  <si>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</si>
  <si>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</si>
  <si>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</si>
  <si>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</si>
  <si>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</si>
  <si>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</si>
  <si>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</si>
  <si>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</si>
  <si>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</si>
  <si>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</si>
  <si>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</si>
  <si>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</si>
  <si>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</si>
  <si>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</si>
  <si>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</si>
  <si>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</si>
  <si>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</si>
  <si>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</si>
  <si>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</si>
  <si>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</si>
  <si>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</si>
  <si>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</si>
  <si>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</si>
  <si>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</si>
  <si>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</si>
  <si>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</si>
  <si>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</si>
  <si>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</si>
  <si>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</si>
  <si>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</si>
  <si>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</si>
  <si>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</si>
  <si>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</si>
  <si>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</si>
  <si>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</si>
  <si>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</si>
  <si>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</si>
  <si>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</si>
  <si>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</si>
  <si>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</si>
  <si>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</si>
  <si>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</si>
  <si>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</si>
  <si>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</si>
  <si>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</si>
  <si>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</si>
  <si>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</si>
  <si>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</si>
  <si>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</si>
  <si>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</si>
  <si>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</si>
  <si>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</si>
  <si>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</si>
  <si>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</si>
  <si>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</si>
  <si>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</si>
  <si>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</si>
  <si>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</si>
  <si>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</si>
  <si>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</si>
  <si>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</si>
  <si>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</si>
  <si>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</si>
  <si>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</si>
  <si>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</si>
  <si>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</si>
  <si>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</si>
  <si>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</si>
  <si>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</si>
  <si>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</si>
  <si>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</si>
  <si>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</si>
  <si>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</si>
  <si>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</si>
  <si>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</si>
  <si>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</si>
  <si>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</si>
  <si>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</si>
  <si>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</si>
  <si>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</si>
  <si>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</si>
  <si>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</si>
  <si>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</si>
  <si>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</si>
  <si>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</si>
  <si>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</si>
  <si>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</si>
  <si>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</si>
  <si>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</si>
  <si>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</si>
  <si>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</si>
  <si>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</si>
  <si>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</si>
  <si>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</si>
  <si>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</si>
  <si>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</si>
  <si>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</si>
  <si>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</si>
  <si>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</si>
  <si>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</si>
  <si>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</si>
  <si>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</si>
  <si>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</si>
  <si>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</si>
  <si>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</si>
  <si>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</si>
  <si>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</si>
  <si>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</si>
  <si>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</si>
  <si>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</si>
  <si>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</si>
  <si>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</si>
  <si>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</si>
  <si>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</si>
  <si>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</si>
  <si>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</si>
  <si>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</si>
  <si>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</si>
  <si>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</si>
  <si>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</si>
  <si>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</si>
  <si>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</si>
  <si>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</si>
  <si>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</si>
  <si>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</si>
  <si>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</si>
  <si>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</si>
  <si>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</si>
  <si>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</si>
  <si>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</si>
  <si>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</si>
  <si>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</si>
  <si>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</si>
  <si>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</si>
  <si>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</si>
  <si>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</si>
  <si>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</si>
  <si>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</si>
  <si>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</si>
  <si>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</si>
  <si>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</si>
  <si>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</si>
  <si>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</si>
  <si>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</si>
  <si>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</si>
  <si>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</si>
  <si>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</si>
  <si>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</si>
  <si>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</si>
  <si>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</si>
  <si>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</si>
  <si>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</si>
  <si>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</si>
  <si>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</si>
  <si>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</si>
  <si>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</si>
  <si>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</si>
  <si>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</si>
  <si>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</si>
  <si>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</si>
  <si>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</si>
  <si>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</si>
  <si>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</si>
  <si>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</si>
  <si>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</si>
  <si>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</si>
  <si>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</si>
  <si>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</si>
  <si>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</si>
  <si>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</si>
  <si>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</si>
  <si>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</si>
  <si>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</si>
  <si>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</si>
  <si>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</si>
  <si>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</si>
  <si>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</si>
  <si>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</si>
  <si>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</si>
  <si>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</si>
  <si>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</si>
  <si>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</si>
  <si>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</si>
  <si>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</si>
  <si>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</si>
  <si>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</si>
  <si>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</si>
  <si>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</si>
  <si>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</si>
  <si>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</si>
  <si>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</si>
  <si>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</si>
  <si>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</si>
  <si>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</si>
  <si>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</si>
  <si>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</si>
  <si>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</si>
  <si>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</si>
  <si>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</si>
  <si>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</si>
  <si>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</si>
  <si>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</si>
  <si>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</si>
  <si>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</si>
  <si>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</si>
  <si>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</si>
  <si>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</si>
  <si>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</si>
  <si>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</si>
  <si>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</si>
  <si>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</si>
  <si>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</si>
  <si>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</si>
  <si>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</si>
  <si>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</si>
  <si>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</si>
  <si>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</si>
  <si>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</si>
  <si>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</si>
  <si>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</si>
  <si>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</si>
  <si>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</si>
  <si>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</si>
  <si>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</si>
  <si>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</si>
  <si>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</si>
  <si>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</si>
  <si>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</si>
  <si>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</si>
  <si>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</si>
  <si>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</si>
  <si>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</si>
  <si>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</si>
  <si>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</si>
  <si>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</si>
  <si>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</si>
  <si>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</si>
  <si>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</si>
  <si>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</si>
  <si>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</si>
  <si>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</si>
  <si>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</si>
  <si>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</si>
  <si>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</si>
  <si>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</si>
  <si>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</si>
  <si>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</si>
  <si>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</si>
  <si>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</si>
  <si>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</si>
  <si>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</si>
  <si>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</si>
  <si>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</si>
  <si>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</si>
  <si>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</si>
  <si>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</si>
  <si>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</si>
  <si>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</si>
  <si>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</si>
  <si>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</si>
  <si>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</si>
  <si>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</si>
  <si>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</si>
  <si>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</si>
  <si>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</si>
  <si>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</si>
  <si>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</si>
  <si>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</si>
  <si>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</si>
  <si>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</si>
  <si>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</si>
  <si>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</si>
  <si>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</si>
  <si>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</si>
  <si>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</si>
  <si>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</si>
  <si>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</si>
  <si>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</si>
  <si>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</si>
  <si>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</si>
  <si>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</si>
  <si>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</si>
  <si>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</si>
  <si>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</si>
  <si>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</si>
  <si>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</si>
  <si>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</si>
  <si>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</si>
  <si>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</si>
  <si>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</si>
  <si>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</si>
  <si>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</si>
  <si>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</si>
  <si>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</si>
  <si>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</si>
  <si>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</si>
  <si>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</si>
  <si>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</si>
  <si>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</si>
  <si>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</si>
  <si>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</si>
  <si>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</si>
  <si>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</si>
  <si>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</si>
  <si>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</si>
  <si>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</si>
  <si>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</si>
  <si>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</si>
  <si>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</si>
  <si>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</si>
  <si>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</si>
  <si>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</si>
  <si>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</si>
  <si>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</si>
  <si>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</si>
  <si>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</si>
  <si>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</si>
  <si>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</si>
  <si>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</si>
  <si>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</si>
  <si>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</si>
  <si>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</si>
  <si>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</si>
  <si>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</si>
  <si>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</si>
  <si>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</si>
  <si>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</si>
  <si>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</si>
  <si>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</si>
  <si>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</si>
  <si>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</si>
  <si>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</si>
  <si>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</si>
  <si>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</si>
  <si>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</si>
  <si>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</si>
  <si>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</si>
  <si>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</si>
  <si>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</si>
  <si>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</si>
  <si>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</si>
  <si>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</si>
  <si>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</si>
  <si>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</si>
  <si>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</si>
  <si>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</si>
  <si>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</si>
  <si>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</si>
  <si>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</si>
  <si>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</si>
  <si>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</si>
  <si>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</si>
  <si>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</si>
  <si>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</si>
  <si>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</si>
  <si>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</si>
  <si>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</si>
  <si>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</si>
  <si>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</si>
  <si>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</si>
  <si>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</si>
  <si>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</si>
  <si>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</si>
  <si>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</si>
  <si>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</si>
  <si>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</si>
  <si>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</si>
  <si>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</si>
  <si>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</si>
  <si>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</si>
  <si>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</si>
  <si>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</si>
  <si>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</si>
  <si>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</si>
  <si>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</si>
  <si>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</si>
  <si>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</si>
  <si>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</si>
  <si>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</si>
  <si>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</si>
  <si>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</si>
  <si>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</si>
  <si>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</si>
  <si>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</si>
  <si>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</si>
  <si>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</si>
  <si>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</si>
  <si>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</si>
  <si>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</si>
  <si>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</si>
  <si>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</si>
  <si>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</si>
  <si>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</si>
  <si>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</si>
  <si>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</si>
  <si>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</si>
  <si>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</si>
  <si>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</si>
  <si>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</si>
  <si>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</si>
  <si>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</si>
  <si>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</si>
  <si>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</si>
  <si>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</si>
  <si>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</si>
  <si>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</si>
  <si>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</si>
  <si>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</si>
  <si>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</si>
  <si>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</si>
  <si>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</si>
  <si>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</si>
  <si>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</si>
  <si>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</si>
  <si>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</si>
  <si>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</si>
  <si>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</si>
  <si>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</si>
  <si>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</si>
  <si>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</si>
  <si>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</si>
  <si>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</si>
  <si>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</si>
  <si>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</si>
  <si>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</si>
  <si>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</si>
  <si>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</si>
  <si>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</si>
  <si>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</si>
  <si>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</si>
  <si>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</si>
  <si>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</si>
  <si>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</si>
  <si>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</si>
  <si>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</si>
  <si>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</si>
  <si>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</si>
  <si>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</si>
  <si>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</si>
  <si>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</si>
  <si>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</si>
  <si>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</si>
  <si>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</si>
  <si>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</si>
  <si>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</si>
  <si>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</si>
  <si>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</si>
  <si>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</si>
  <si>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</si>
  <si>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</si>
  <si>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</si>
  <si>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</si>
  <si>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</si>
  <si>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</si>
  <si>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</si>
  <si>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</si>
  <si>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</si>
  <si>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</si>
  <si>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</si>
  <si>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</si>
  <si>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</si>
  <si>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</si>
  <si>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</si>
  <si>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</si>
  <si>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</si>
  <si>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</si>
  <si>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</si>
  <si>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</si>
  <si>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</si>
  <si>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</si>
  <si>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</si>
  <si>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</si>
  <si>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</si>
  <si>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</si>
  <si>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</si>
  <si>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</si>
  <si>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</si>
  <si>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</si>
  <si>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</si>
  <si>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</si>
  <si>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</si>
  <si>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</si>
  <si>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</si>
  <si>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</si>
  <si>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</si>
  <si>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</si>
  <si>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</si>
  <si>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</si>
  <si>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</si>
  <si>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</si>
  <si>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</si>
  <si>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</si>
  <si>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</si>
  <si>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</si>
  <si>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</si>
  <si>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</si>
  <si>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</si>
  <si>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</si>
  <si>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</si>
  <si>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</si>
  <si>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</si>
  <si>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</si>
  <si>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</si>
  <si>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</si>
  <si>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</si>
  <si>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</si>
  <si>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</si>
  <si>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</si>
  <si>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</si>
  <si>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</si>
  <si>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</si>
  <si>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</si>
  <si>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</si>
  <si>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</si>
  <si>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</si>
  <si>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</si>
  <si>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</si>
  <si>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</si>
  <si>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</si>
  <si>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</si>
  <si>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</si>
  <si>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</si>
  <si>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</si>
  <si>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</si>
  <si>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</si>
  <si>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</si>
  <si>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</si>
  <si>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</si>
  <si>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</si>
  <si>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</si>
  <si>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</si>
  <si>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</si>
  <si>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</si>
  <si>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</si>
  <si>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</si>
  <si>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</si>
  <si>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</si>
  <si>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</si>
  <si>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</si>
  <si>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</si>
  <si>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</si>
  <si>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</si>
  <si>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</si>
  <si>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</si>
  <si>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</si>
  <si>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</si>
  <si>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</si>
  <si>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</si>
  <si>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</si>
  <si>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</si>
  <si>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</si>
  <si>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</si>
  <si>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</si>
  <si>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</si>
  <si>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</si>
  <si>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</si>
  <si>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</si>
  <si>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</si>
  <si>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</si>
  <si>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</si>
  <si>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</si>
  <si>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</si>
  <si>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</si>
  <si>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</si>
  <si>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</si>
  <si>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</si>
  <si>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</si>
  <si>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</si>
  <si>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</si>
  <si>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</si>
  <si>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</si>
  <si>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</si>
  <si>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</si>
  <si>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</si>
  <si>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</si>
  <si>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</si>
  <si>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</si>
  <si>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</si>
  <si>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</si>
  <si>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</si>
  <si>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</si>
  <si>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</si>
  <si>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</si>
  <si>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</si>
  <si>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</si>
  <si>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</si>
  <si>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</si>
  <si>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</si>
  <si>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</si>
  <si>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</si>
  <si>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</si>
  <si>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</si>
  <si>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</si>
  <si>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</si>
  <si>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</si>
  <si>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</si>
  <si>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</si>
  <si>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</si>
  <si>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</si>
  <si>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</si>
  <si>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</si>
  <si>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</si>
  <si>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</si>
  <si>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</si>
  <si>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</si>
  <si>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</si>
  <si>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</si>
  <si>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</si>
  <si>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</si>
  <si>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</si>
  <si>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</si>
  <si>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</si>
  <si>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</si>
  <si>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</si>
  <si>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</si>
  <si>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</si>
  <si>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</si>
  <si>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</si>
  <si>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</si>
  <si>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</si>
  <si>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</si>
  <si>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</si>
  <si>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</si>
  <si>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</si>
  <si>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</si>
  <si>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</si>
  <si>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</si>
  <si>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</si>
  <si>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</si>
  <si>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</si>
  <si>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</si>
  <si>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</si>
  <si>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</si>
  <si>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</si>
  <si>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</si>
  <si>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</si>
  <si>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</si>
  <si>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</si>
  <si>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</si>
  <si>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</si>
  <si>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</si>
  <si>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</si>
  <si>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</si>
  <si>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</si>
  <si>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</si>
  <si>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</si>
  <si>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</si>
  <si>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</si>
  <si>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</si>
  <si>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</si>
  <si>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</si>
  <si>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</si>
  <si>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</si>
  <si>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</si>
  <si>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</si>
  <si>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</si>
  <si>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</si>
  <si>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</si>
  <si>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</si>
  <si>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</si>
  <si>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</si>
  <si>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</si>
  <si>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</si>
  <si>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</si>
  <si>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</si>
  <si>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</si>
  <si>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</si>
  <si>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</si>
  <si>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</si>
  <si>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</si>
  <si>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</si>
  <si>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</si>
  <si>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</si>
  <si>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</si>
  <si>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</si>
  <si>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</si>
  <si>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</si>
  <si>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</si>
  <si>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</si>
  <si>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</si>
  <si>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</si>
  <si>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</si>
  <si>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</si>
  <si>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</si>
  <si>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</si>
  <si>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</si>
  <si>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</si>
  <si>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</si>
  <si>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</si>
  <si>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</si>
  <si>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</si>
  <si>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</si>
  <si>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</si>
  <si>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</si>
  <si>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</si>
  <si>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</si>
  <si>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</si>
  <si>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</si>
  <si>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</si>
  <si>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</si>
  <si>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</si>
  <si>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</si>
  <si>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</si>
  <si>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</si>
  <si>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</si>
  <si>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</si>
  <si>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</si>
  <si>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</si>
  <si>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</si>
  <si>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</si>
  <si>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</si>
  <si>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</si>
  <si>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</si>
  <si>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</si>
  <si>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</si>
  <si>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</si>
  <si>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</si>
  <si>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</si>
  <si>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</si>
  <si>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</si>
  <si>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</si>
  <si>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</si>
  <si>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</si>
  <si>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</si>
  <si>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</si>
  <si>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</si>
  <si>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</si>
  <si>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</si>
  <si>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</si>
  <si>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</si>
  <si>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</si>
  <si>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</si>
  <si>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</si>
  <si>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</si>
  <si>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</si>
  <si>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</si>
  <si>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</si>
  <si>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</si>
  <si>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</si>
  <si>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</si>
  <si>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</si>
  <si>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</si>
  <si>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</si>
  <si>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</si>
  <si>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</si>
  <si>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</si>
  <si>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</si>
  <si>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</si>
  <si>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</si>
  <si>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</si>
  <si>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</si>
  <si>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</si>
  <si>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</si>
  <si>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</si>
  <si>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</si>
  <si>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</si>
  <si>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</si>
  <si>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</si>
  <si>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</si>
  <si>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</si>
  <si>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</si>
  <si>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</si>
  <si>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</si>
  <si>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</si>
  <si>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</si>
  <si>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</si>
  <si>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</si>
  <si>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</si>
  <si>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</si>
  <si>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</si>
  <si>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</si>
  <si>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</si>
  <si>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</si>
  <si>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</si>
  <si>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</si>
  <si>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</si>
  <si>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</si>
  <si>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</si>
  <si>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</si>
  <si>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</si>
  <si>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</si>
  <si>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</si>
  <si>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</si>
  <si>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</si>
  <si>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</si>
  <si>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</si>
  <si>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</si>
  <si>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</si>
  <si>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</si>
  <si>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</si>
  <si>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</si>
  <si>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</si>
  <si>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</si>
  <si>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</si>
  <si>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</si>
  <si>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</si>
  <si>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</si>
  <si>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</si>
  <si>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</si>
  <si>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</si>
  <si>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</si>
  <si>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</si>
  <si>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</si>
  <si>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</si>
  <si>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</si>
  <si>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</si>
  <si>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</si>
  <si>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</si>
  <si>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</si>
  <si>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</si>
  <si>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</si>
  <si>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</si>
  <si>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</si>
  <si>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</si>
  <si>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</si>
  <si>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</si>
  <si>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</si>
  <si>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</si>
  <si>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</si>
  <si>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</si>
  <si>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</si>
  <si>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</si>
  <si>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</si>
  <si>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</si>
  <si>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</si>
  <si>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</si>
  <si>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</si>
  <si>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</si>
  <si>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</si>
  <si>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</si>
  <si>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</si>
  <si>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</si>
  <si>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</si>
  <si>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</si>
  <si>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</si>
  <si>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</si>
  <si>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</si>
  <si>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</si>
  <si>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</si>
  <si>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</si>
  <si>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</si>
  <si>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</si>
  <si>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</si>
  <si>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</si>
  <si>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</si>
  <si>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</si>
  <si>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</si>
  <si>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</si>
  <si>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</si>
  <si>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</si>
  <si>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</si>
  <si>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</si>
  <si>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</si>
  <si>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</si>
  <si>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</si>
  <si>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</si>
  <si>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</si>
  <si>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</si>
  <si>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</si>
  <si>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</si>
  <si>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</si>
  <si>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</si>
  <si>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</si>
  <si>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</si>
  <si>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</si>
  <si>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</si>
  <si>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</si>
  <si>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</si>
  <si>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</si>
  <si>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</si>
  <si>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</si>
  <si>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</si>
  <si>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</si>
  <si>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</si>
  <si>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</si>
  <si>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</si>
  <si>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</si>
  <si>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</si>
  <si>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</si>
  <si>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</si>
  <si>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</si>
  <si>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</si>
  <si>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</si>
  <si>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</si>
  <si>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</si>
  <si>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</si>
  <si>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</si>
  <si>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</si>
  <si>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</si>
  <si>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</si>
  <si>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</si>
  <si>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</si>
  <si>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</si>
  <si>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</si>
  <si>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</si>
  <si>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</si>
  <si>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</si>
  <si>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</si>
  <si>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</si>
  <si>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</si>
  <si>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</si>
  <si>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</si>
  <si>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</si>
  <si>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</si>
  <si>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</si>
  <si>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</si>
  <si>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</si>
  <si>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</si>
  <si>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</si>
  <si>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</si>
  <si>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</si>
  <si>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</si>
  <si>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</si>
  <si>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</si>
  <si>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</si>
  <si>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</si>
  <si>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</si>
  <si>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</si>
  <si>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</si>
  <si>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</si>
  <si>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</si>
  <si>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</si>
  <si>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</si>
  <si>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</si>
  <si>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</si>
  <si>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</si>
  <si>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</si>
  <si>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</si>
  <si>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</si>
  <si>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</si>
  <si>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</si>
  <si>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</si>
  <si>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</si>
  <si>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</si>
  <si>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</si>
  <si>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</si>
  <si>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</si>
  <si>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</si>
  <si>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</si>
  <si>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</si>
  <si>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</si>
  <si>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</si>
  <si>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</si>
  <si>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</si>
  <si>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</si>
  <si>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</si>
  <si>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</si>
  <si>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</si>
  <si>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</si>
  <si>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</si>
  <si>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</si>
  <si>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</si>
  <si>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</si>
  <si>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</si>
  <si>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</si>
  <si>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</si>
  <si>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</si>
  <si>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</si>
  <si>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</si>
  <si>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</si>
  <si>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</si>
  <si>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</si>
  <si>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</si>
  <si>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</si>
  <si>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</si>
  <si>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</si>
  <si>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</si>
  <si>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</si>
  <si>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</si>
  <si>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</si>
  <si>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</si>
  <si>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</si>
  <si>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</si>
  <si>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</si>
  <si>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</si>
  <si>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</si>
  <si>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</si>
  <si>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</si>
  <si>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</si>
  <si>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</si>
  <si>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</si>
  <si>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</si>
  <si>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</si>
  <si>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</si>
  <si>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</si>
  <si>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</si>
  <si>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</si>
  <si>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</si>
  <si>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</si>
  <si>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</si>
  <si>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</si>
  <si>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</si>
  <si>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</si>
  <si>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</si>
  <si>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</si>
  <si>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</si>
  <si>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</si>
  <si>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</si>
  <si>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</si>
  <si>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</si>
  <si>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</si>
  <si>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</si>
  <si>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</si>
  <si>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</si>
  <si>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</si>
  <si>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</si>
  <si>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</si>
  <si>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</si>
  <si>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</si>
  <si>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</si>
  <si>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</si>
  <si>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</si>
  <si>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</si>
  <si>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</si>
  <si>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</si>
  <si>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</si>
  <si>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</si>
  <si>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</si>
  <si>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</si>
  <si>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</si>
  <si>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</si>
  <si>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</si>
  <si>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</si>
  <si>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</si>
  <si>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</si>
  <si>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</si>
  <si>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</si>
  <si>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</si>
  <si>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</si>
  <si>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</si>
  <si>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</si>
  <si>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</si>
  <si>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</si>
  <si>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</si>
  <si>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</si>
  <si>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</si>
  <si>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</si>
  <si>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</si>
  <si>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</si>
  <si>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</si>
  <si>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</si>
  <si>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</si>
  <si>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</si>
  <si>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</si>
  <si>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</si>
  <si>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</si>
  <si>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</si>
  <si>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</si>
  <si>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</si>
  <si>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</si>
  <si>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</si>
  <si>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</si>
  <si>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</si>
  <si>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</si>
  <si>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</si>
  <si>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</si>
  <si>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</si>
  <si>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</si>
  <si>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</si>
  <si>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</si>
  <si>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</si>
  <si>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</si>
  <si>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</si>
  <si>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</si>
  <si>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</si>
  <si>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</si>
  <si>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</si>
  <si>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</si>
  <si>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</si>
  <si>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</si>
  <si>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</si>
  <si>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</si>
  <si>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</si>
  <si>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</si>
  <si>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</si>
  <si>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</si>
  <si>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</si>
  <si>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</si>
  <si>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</si>
  <si>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</si>
  <si>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</si>
  <si>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</si>
  <si>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</si>
  <si>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</si>
  <si>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</si>
  <si>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</si>
  <si>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</si>
  <si>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</si>
  <si>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</si>
  <si>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</si>
  <si>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</si>
  <si>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</si>
  <si>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</si>
  <si>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</si>
  <si>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</si>
  <si>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</si>
  <si>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</si>
  <si>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</si>
  <si>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</si>
  <si>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</si>
  <si>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</si>
  <si>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</si>
  <si>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</si>
  <si>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</si>
  <si>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</si>
  <si>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</si>
  <si>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</si>
  <si>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</si>
  <si>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</si>
  <si>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</si>
  <si>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</si>
  <si>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</si>
  <si>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</si>
  <si>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</si>
  <si>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</si>
  <si>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</si>
  <si>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</si>
  <si>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</si>
  <si>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</si>
  <si>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</si>
  <si>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</si>
  <si>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</si>
  <si>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</si>
  <si>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</si>
  <si>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</si>
  <si>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</si>
  <si>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</si>
  <si>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</si>
  <si>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</si>
  <si>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</si>
  <si>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</si>
  <si>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</si>
  <si>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</si>
  <si>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</si>
  <si>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</si>
  <si>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</si>
  <si>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</si>
  <si>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</si>
  <si>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</si>
  <si>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</si>
  <si>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</si>
  <si>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</si>
  <si>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</si>
  <si>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</si>
  <si>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</si>
  <si>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</si>
  <si>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</si>
  <si>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</si>
  <si>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</si>
  <si>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</si>
  <si>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</si>
  <si>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</si>
  <si>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</si>
  <si>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</si>
  <si>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</si>
  <si>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</si>
  <si>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</si>
  <si>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</si>
  <si>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</si>
  <si>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</si>
  <si>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</si>
  <si>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</si>
  <si>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</si>
  <si>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</si>
  <si>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</si>
  <si>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</si>
  <si>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</si>
  <si>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</si>
  <si>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</si>
  <si>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</si>
  <si>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</si>
  <si>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</si>
  <si>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</si>
  <si>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</si>
  <si>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</si>
  <si>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</si>
  <si>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</si>
  <si>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</si>
  <si>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</si>
  <si>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</si>
  <si>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</si>
  <si>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</si>
  <si>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</si>
  <si>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</si>
  <si>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</si>
  <si>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</si>
  <si>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</si>
  <si>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</si>
  <si>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</si>
  <si>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</si>
  <si>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</si>
  <si>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</si>
  <si>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</si>
  <si>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</si>
  <si>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</si>
  <si>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</si>
  <si>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</si>
  <si>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</si>
  <si>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</si>
  <si>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</si>
  <si>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</si>
  <si>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</si>
  <si>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</si>
  <si>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</si>
  <si>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</si>
  <si>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</si>
  <si>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</si>
  <si>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</si>
  <si>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</si>
  <si>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</si>
  <si>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</si>
  <si>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</si>
  <si>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</si>
  <si>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</si>
  <si>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</si>
  <si>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</si>
  <si>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</si>
  <si>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</si>
  <si>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</si>
  <si>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</si>
  <si>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</si>
  <si>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</si>
  <si>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</si>
  <si>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</si>
  <si>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</si>
  <si>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</si>
  <si>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</si>
  <si>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</si>
  <si>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</si>
  <si>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</si>
  <si>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</si>
  <si>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</si>
  <si>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</si>
  <si>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</si>
  <si>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</si>
  <si>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</si>
  <si>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</si>
  <si>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</si>
  <si>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</si>
  <si>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</si>
  <si>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</si>
  <si>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</si>
  <si>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</si>
  <si>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</si>
  <si>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</si>
  <si>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</si>
  <si>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</si>
  <si>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</si>
  <si>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</si>
  <si>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</si>
  <si>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</si>
  <si>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</si>
  <si>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</si>
  <si>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</si>
  <si>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</si>
  <si>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</si>
  <si>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</si>
  <si>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</si>
  <si>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</si>
  <si>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</si>
  <si>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</si>
  <si>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</si>
  <si>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</si>
  <si>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</si>
  <si>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</si>
  <si>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</si>
  <si>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</si>
  <si>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</si>
  <si>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</si>
  <si>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</si>
  <si>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</si>
  <si>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</si>
  <si>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</si>
  <si>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</si>
  <si>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</si>
  <si>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</si>
  <si>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</si>
  <si>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</si>
  <si>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</si>
  <si>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</si>
  <si>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</si>
  <si>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</si>
  <si>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</si>
  <si>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</si>
  <si>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</si>
  <si>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</si>
  <si>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</si>
  <si>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</si>
  <si>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</si>
  <si>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</si>
  <si>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</si>
  <si>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</si>
  <si>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</si>
  <si>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</si>
  <si>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</si>
  <si>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</si>
  <si>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</si>
  <si>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</si>
  <si>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</si>
  <si>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</si>
  <si>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</si>
  <si>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</si>
  <si>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</si>
  <si>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</si>
  <si>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</si>
  <si>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</si>
  <si>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</si>
  <si>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</si>
  <si>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</si>
  <si>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</si>
  <si>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</si>
  <si>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</si>
  <si>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</si>
  <si>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</si>
  <si>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</si>
  <si>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</si>
  <si>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</si>
  <si>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</si>
  <si>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</si>
  <si>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</si>
  <si>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</si>
  <si>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</si>
  <si>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</si>
  <si>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</si>
  <si>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</si>
  <si>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</si>
  <si>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</si>
  <si>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</si>
  <si>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</si>
  <si>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</si>
  <si>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</si>
  <si>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</si>
  <si>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</si>
  <si>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</si>
  <si>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</si>
  <si>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</si>
  <si>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</si>
  <si>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</si>
  <si>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</si>
  <si>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</si>
  <si>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</si>
  <si>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</si>
  <si>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</si>
  <si>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</si>
  <si>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</si>
  <si>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</si>
  <si>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</si>
  <si>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</si>
  <si>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</si>
  <si>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</si>
  <si>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</si>
  <si>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</si>
  <si>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</si>
  <si>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</si>
  <si>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</si>
  <si>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</si>
  <si>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</si>
  <si>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</si>
  <si>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</si>
  <si>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</si>
  <si>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</si>
  <si>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</si>
  <si>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</si>
  <si>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</si>
  <si>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</si>
  <si>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</si>
  <si>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</si>
  <si>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</si>
  <si>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</si>
  <si>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</si>
  <si>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</si>
  <si>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</si>
  <si>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</si>
  <si>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</si>
  <si>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</si>
  <si>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</si>
  <si>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</si>
  <si>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</si>
  <si>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</si>
  <si>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</si>
  <si>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</si>
  <si>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</si>
  <si>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</si>
  <si>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</si>
  <si>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</si>
  <si>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</si>
  <si>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</si>
  <si>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</si>
  <si>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</si>
  <si>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</si>
  <si>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</si>
  <si>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</si>
  <si>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</si>
  <si>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</si>
  <si>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</si>
  <si>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</si>
  <si>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</si>
  <si>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</si>
  <si>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</si>
  <si>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</si>
  <si>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</si>
  <si>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</si>
  <si>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</si>
  <si>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</si>
  <si>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</si>
  <si>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</si>
  <si>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</si>
  <si>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</si>
  <si>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</si>
  <si>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</si>
  <si>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</si>
  <si>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</si>
  <si>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</si>
  <si>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</si>
  <si>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</si>
  <si>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</si>
  <si>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</si>
  <si>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</si>
  <si>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</si>
  <si>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</si>
  <si>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</si>
  <si>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</si>
  <si>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</si>
  <si>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</si>
  <si>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</si>
  <si>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</si>
  <si>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</si>
  <si>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</si>
  <si>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</si>
  <si>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</si>
  <si>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</si>
  <si>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</si>
  <si>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</si>
  <si>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</si>
  <si>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</si>
  <si>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</si>
  <si>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</si>
  <si>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</si>
  <si>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</si>
  <si>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</si>
  <si>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</si>
  <si>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</si>
  <si>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</si>
  <si>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</si>
  <si>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</si>
  <si>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</si>
  <si>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</si>
  <si>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</si>
  <si>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</si>
  <si>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</si>
  <si>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</si>
  <si>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</si>
  <si>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</si>
  <si>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</si>
  <si>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</si>
  <si>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</si>
  <si>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</si>
  <si>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</si>
  <si>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</si>
  <si>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</si>
  <si>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</si>
  <si>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</si>
  <si>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</si>
  <si>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</si>
  <si>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</si>
  <si>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</si>
  <si>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</si>
  <si>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</si>
  <si>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</si>
  <si>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</si>
  <si>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</si>
  <si>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</si>
  <si>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</si>
  <si>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</si>
  <si>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</si>
  <si>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</si>
  <si>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</si>
  <si>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</si>
  <si>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</si>
  <si>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</si>
  <si>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</si>
  <si>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</si>
  <si>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</si>
  <si>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</si>
  <si>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</si>
  <si>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</si>
  <si>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</si>
  <si>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</si>
  <si>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</si>
  <si>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</si>
  <si>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</si>
  <si>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</si>
  <si>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</si>
  <si>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</si>
  <si>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</si>
  <si>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</si>
  <si>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</si>
  <si>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</si>
  <si>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</si>
  <si>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</si>
  <si>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</si>
  <si>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</si>
  <si>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</si>
  <si>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</si>
  <si>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</si>
  <si>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</si>
  <si>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</si>
  <si>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</si>
  <si>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</si>
  <si>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</si>
  <si>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</si>
  <si>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</si>
  <si>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</si>
  <si>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</si>
  <si>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</si>
  <si>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</si>
  <si>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</si>
  <si>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</si>
  <si>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</si>
  <si>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</si>
  <si>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</si>
  <si>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</si>
  <si>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</si>
  <si>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</si>
  <si>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</si>
  <si>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</si>
  <si>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</si>
  <si>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</si>
  <si>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</si>
  <si>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</si>
  <si>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</si>
  <si>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</si>
  <si>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</si>
  <si>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</si>
  <si>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</si>
  <si>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</si>
  <si>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</si>
  <si>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</si>
  <si>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</si>
  <si>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</si>
  <si>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</si>
  <si>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</si>
  <si>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</si>
  <si>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</si>
  <si>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</si>
  <si>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</si>
  <si>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</si>
  <si>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</si>
  <si>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</si>
  <si>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</si>
  <si>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</si>
  <si>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</si>
  <si>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</si>
  <si>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</si>
  <si>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</si>
  <si>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</si>
  <si>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</si>
  <si>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</si>
  <si>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</si>
  <si>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</si>
  <si>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</si>
  <si>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</si>
  <si>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</si>
  <si>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</si>
  <si>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</si>
  <si>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</si>
  <si>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</si>
  <si>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</si>
  <si>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</si>
  <si>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</si>
  <si>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</si>
  <si>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</si>
  <si>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</si>
  <si>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</si>
  <si>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</si>
  <si>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</si>
  <si>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</si>
  <si>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</si>
  <si>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</si>
  <si>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</si>
  <si>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</si>
  <si>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</si>
  <si>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</si>
  <si>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</si>
  <si>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</si>
  <si>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</si>
  <si>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</si>
  <si>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</si>
  <si>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</si>
  <si>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</si>
  <si>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</si>
  <si>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</si>
  <si>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</si>
  <si>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</si>
  <si>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</si>
  <si>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</si>
  <si>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</si>
  <si>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</si>
  <si>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</si>
  <si>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</si>
  <si>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</si>
  <si>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</si>
  <si>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</si>
  <si>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</si>
  <si>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</si>
  <si>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</si>
  <si>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</si>
  <si>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</si>
  <si>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</si>
  <si>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</si>
  <si>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</si>
  <si>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</si>
  <si>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</si>
  <si>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</si>
  <si>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</si>
  <si>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</si>
  <si>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</si>
  <si>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</si>
  <si>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</si>
  <si>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</si>
  <si>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</si>
  <si>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</si>
  <si>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</si>
  <si>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</si>
  <si>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</si>
  <si>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</si>
  <si>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</si>
  <si>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</si>
  <si>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</si>
  <si>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</si>
  <si>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</si>
  <si>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</si>
  <si>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</si>
  <si>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</si>
  <si>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</si>
  <si>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</si>
  <si>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</si>
  <si>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</si>
  <si>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</si>
  <si>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</si>
  <si>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</si>
  <si>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</si>
  <si>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</si>
  <si>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</si>
  <si>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</si>
  <si>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</si>
  <si>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</si>
  <si>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</si>
  <si>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</si>
  <si>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</si>
  <si>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</si>
  <si>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</si>
  <si>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</si>
  <si>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</si>
  <si>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</si>
  <si>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</si>
  <si>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</si>
  <si>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</si>
  <si>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</si>
  <si>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</si>
  <si>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</si>
  <si>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</si>
  <si>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</si>
  <si>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</si>
  <si>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</si>
  <si>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</si>
  <si>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</si>
  <si>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</si>
  <si>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</si>
  <si>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</si>
  <si>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</si>
  <si>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</si>
  <si>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</si>
  <si>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</si>
  <si>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</si>
  <si>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</si>
  <si>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</si>
  <si>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</si>
  <si>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</si>
  <si>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</si>
  <si>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</si>
  <si>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</si>
  <si>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</si>
  <si>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</si>
  <si>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</si>
  <si>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</si>
  <si>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</si>
  <si>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</si>
  <si>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</si>
  <si>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</si>
  <si>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</si>
  <si>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</si>
  <si>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</si>
  <si>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</si>
  <si>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</si>
  <si>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</si>
  <si>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</si>
  <si>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</si>
  <si>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</si>
  <si>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</si>
  <si>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</si>
  <si>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</si>
  <si>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</si>
  <si>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</si>
  <si>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</si>
  <si>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</si>
  <si>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</si>
  <si>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</si>
  <si>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</si>
  <si>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</si>
  <si>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</si>
  <si>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</si>
  <si>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</si>
  <si>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</si>
  <si>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</si>
  <si>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</si>
  <si>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</si>
  <si>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</si>
  <si>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</si>
  <si>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</si>
  <si>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</si>
  <si>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</si>
  <si>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</si>
  <si>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</si>
  <si>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</si>
  <si>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</si>
  <si>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</si>
  <si>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</si>
  <si>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</si>
  <si>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</si>
  <si>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</si>
  <si>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</si>
  <si>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</si>
  <si>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</si>
  <si>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</si>
  <si>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</si>
  <si>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</si>
  <si>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</si>
  <si>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</si>
  <si>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</si>
  <si>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</si>
  <si>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</si>
  <si>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</si>
  <si>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</si>
  <si>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</si>
  <si>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</si>
  <si>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</si>
  <si>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</si>
  <si>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</si>
  <si>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</si>
  <si>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</si>
  <si>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</si>
  <si>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</si>
  <si>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</si>
  <si>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</si>
  <si>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</si>
  <si>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</si>
  <si>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</si>
  <si>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</si>
  <si>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</si>
  <si>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</si>
  <si>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</si>
  <si>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</si>
  <si>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</si>
  <si>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</si>
  <si>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</si>
  <si>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</si>
  <si>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</si>
  <si>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</si>
  <si>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</si>
  <si>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</si>
  <si>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</si>
  <si>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</si>
  <si>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</si>
  <si>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</si>
  <si>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</si>
  <si>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</si>
  <si>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</si>
  <si>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</si>
  <si>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</si>
  <si>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</si>
  <si>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</si>
  <si>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</si>
  <si>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</si>
  <si>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</si>
  <si>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</si>
  <si>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</si>
  <si>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</si>
  <si>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</si>
  <si>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</si>
  <si>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</si>
  <si>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</si>
  <si>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</si>
  <si>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</si>
  <si>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</si>
  <si>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</si>
  <si>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</si>
  <si>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</si>
  <si>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</si>
  <si>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</si>
  <si>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</si>
  <si>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</si>
  <si>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</si>
  <si>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</si>
  <si>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</si>
  <si>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</si>
  <si>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</si>
  <si>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</si>
  <si>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</si>
  <si>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</si>
  <si>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</si>
  <si>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</si>
  <si>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</si>
  <si>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</si>
  <si>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</si>
  <si>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</si>
  <si>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</si>
  <si>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</si>
  <si>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</si>
  <si>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</si>
  <si>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</si>
  <si>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</si>
  <si>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</si>
  <si>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</si>
  <si>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</si>
  <si>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</si>
  <si>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</si>
  <si>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</si>
  <si>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</si>
  <si>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</si>
  <si>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</si>
  <si>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</si>
  <si>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</si>
  <si>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</si>
  <si>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</si>
  <si>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</si>
  <si>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</si>
  <si>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</si>
  <si>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</si>
  <si>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</si>
  <si>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</si>
  <si>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</si>
  <si>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</si>
  <si>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</si>
  <si>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</si>
  <si>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</si>
  <si>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</si>
  <si>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</si>
  <si>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</si>
  <si>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</si>
  <si>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</si>
  <si>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</si>
  <si>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</si>
  <si>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</si>
  <si>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</si>
  <si>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</si>
  <si>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</si>
  <si>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</si>
  <si>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</si>
  <si>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</si>
  <si>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</si>
  <si>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</si>
  <si>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</si>
  <si>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</si>
  <si>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</si>
  <si>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</si>
  <si>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</si>
  <si>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</si>
  <si>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</si>
  <si>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</si>
  <si>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</si>
  <si>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</si>
  <si>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</si>
  <si>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</si>
  <si>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</si>
  <si>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</si>
  <si>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</si>
  <si>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</si>
  <si>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</si>
  <si>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</si>
  <si>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</si>
  <si>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</si>
  <si>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</si>
  <si>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</si>
  <si>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</si>
  <si>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</si>
  <si>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</si>
  <si>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</si>
  <si>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</si>
  <si>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</si>
  <si>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</si>
  <si>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</si>
  <si>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</si>
  <si>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</si>
  <si>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</si>
  <si>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</si>
  <si>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</si>
  <si>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</si>
  <si>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</si>
  <si>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</si>
  <si>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</si>
  <si>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</si>
  <si>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</si>
  <si>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</si>
  <si>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</si>
  <si>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</si>
  <si>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</si>
  <si>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</si>
  <si>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</si>
  <si>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</si>
  <si>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</si>
  <si>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</si>
  <si>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</si>
  <si>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</si>
  <si>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</si>
  <si>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</si>
  <si>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</si>
  <si>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</si>
  <si>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</si>
  <si>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</si>
  <si>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</si>
  <si>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</si>
  <si>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</si>
  <si>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</si>
  <si>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</si>
  <si>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</si>
  <si>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</si>
  <si>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</si>
  <si>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</si>
  <si>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</si>
  <si>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</si>
  <si>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</si>
  <si>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</si>
  <si>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</si>
  <si>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</si>
  <si>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</si>
  <si>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</si>
  <si>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</si>
  <si>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</si>
  <si>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</si>
  <si>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</si>
  <si>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</si>
  <si>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</si>
  <si>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</si>
  <si>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</si>
  <si>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</si>
  <si>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</si>
  <si>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</si>
  <si>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</si>
  <si>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</si>
  <si>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</si>
  <si>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</si>
  <si>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</si>
  <si>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</si>
  <si>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</si>
  <si>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</si>
  <si>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</si>
  <si>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</si>
  <si>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</si>
  <si>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</si>
  <si>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</si>
  <si>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</si>
  <si>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</si>
  <si>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</si>
  <si>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</si>
  <si>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</si>
  <si>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</si>
  <si>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</si>
  <si>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</si>
  <si>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</si>
  <si>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</si>
  <si>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</si>
  <si>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</si>
  <si>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</si>
  <si>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</si>
  <si>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</si>
  <si>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</si>
  <si>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</si>
  <si>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</si>
  <si>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</si>
  <si>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</si>
  <si>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</si>
  <si>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</si>
  <si>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</si>
  <si>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</si>
  <si>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</si>
  <si>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</si>
  <si>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</si>
  <si>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</si>
  <si>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</si>
  <si>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</si>
  <si>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</si>
  <si>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</si>
  <si>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</si>
  <si>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</si>
  <si>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</si>
  <si>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</si>
  <si>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</si>
  <si>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</si>
  <si>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</si>
  <si>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</si>
  <si>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</si>
  <si>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</si>
  <si>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</si>
  <si>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</si>
  <si>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</si>
  <si>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</si>
  <si>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</si>
  <si>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</si>
  <si>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</si>
  <si>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</si>
  <si>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</si>
  <si>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</si>
  <si>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</si>
  <si>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</si>
  <si>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</si>
  <si>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</si>
  <si>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</si>
  <si>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</si>
  <si>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</si>
  <si>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</si>
  <si>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</si>
  <si>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</si>
  <si>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</si>
  <si>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</si>
  <si>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</si>
  <si>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</si>
  <si>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</si>
  <si>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</si>
  <si>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</si>
  <si>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</si>
  <si>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</si>
  <si>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</si>
  <si>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</si>
  <si>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</si>
  <si>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</si>
  <si>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</si>
  <si>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</si>
  <si>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</si>
  <si>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</si>
  <si>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</si>
  <si>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</si>
  <si>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</si>
  <si>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</si>
  <si>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</si>
  <si>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</si>
  <si>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</si>
  <si>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</si>
  <si>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</si>
  <si>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</si>
  <si>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</si>
  <si>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</si>
  <si>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</si>
  <si>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</si>
  <si>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</si>
  <si>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</si>
  <si>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</si>
  <si>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</si>
  <si>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</si>
  <si>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</si>
  <si>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</si>
  <si>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</si>
  <si>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</si>
  <si>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</si>
  <si>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</si>
  <si>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</si>
  <si>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</si>
  <si>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</si>
  <si>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</si>
  <si>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</si>
  <si>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</si>
  <si>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</si>
  <si>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</si>
  <si>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</si>
  <si>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</si>
  <si>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</si>
  <si>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</si>
  <si>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</si>
  <si>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</si>
  <si>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</si>
  <si>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</si>
  <si>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</si>
  <si>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</si>
  <si>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</si>
  <si>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</si>
  <si>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</si>
  <si>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</si>
  <si>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</si>
  <si>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</si>
  <si>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</si>
  <si>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</si>
  <si>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</si>
  <si>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</si>
  <si>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</si>
  <si>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</si>
  <si>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</si>
  <si>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</si>
  <si>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</si>
  <si>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</si>
  <si>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</si>
  <si>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</si>
  <si>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</si>
  <si>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</si>
  <si>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</si>
  <si>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</si>
  <si>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</si>
  <si>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</si>
  <si>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</si>
  <si>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</si>
  <si>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</si>
  <si>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</si>
  <si>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</si>
  <si>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</si>
  <si>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</si>
  <si>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</si>
  <si>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</si>
  <si>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</si>
  <si>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</si>
  <si>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</si>
  <si>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</si>
  <si>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</si>
  <si>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</si>
  <si>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</si>
  <si>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</si>
  <si>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</si>
  <si>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</si>
  <si>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</si>
  <si>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</si>
  <si>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</si>
  <si>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</si>
  <si>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</si>
  <si>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</si>
  <si>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</si>
  <si>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</si>
  <si>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</si>
  <si>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</si>
  <si>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</si>
  <si>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</si>
  <si>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</si>
  <si>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</si>
  <si>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</si>
  <si>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</si>
  <si>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</si>
  <si>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</si>
  <si>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</si>
  <si>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</si>
  <si>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</si>
  <si>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</si>
  <si>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</si>
  <si>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</si>
  <si>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</si>
  <si>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</si>
  <si>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</si>
  <si>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</si>
  <si>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</si>
  <si>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</si>
  <si>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</si>
  <si>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</si>
  <si>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</si>
  <si>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</si>
  <si>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</si>
  <si>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</si>
  <si>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</si>
  <si>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</si>
  <si>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</si>
  <si>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</si>
  <si>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</si>
  <si>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</si>
  <si>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</si>
  <si>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</si>
  <si>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</si>
  <si>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</si>
  <si>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</si>
  <si>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</si>
  <si>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</si>
  <si>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</si>
  <si>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</si>
  <si>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</si>
  <si>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</si>
  <si>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</si>
  <si>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</si>
  <si>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</si>
  <si>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</si>
  <si>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</si>
  <si>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</si>
  <si>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</si>
  <si>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</si>
  <si>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</si>
  <si>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</si>
  <si>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</si>
  <si>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</si>
  <si>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</si>
  <si>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</si>
  <si>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</si>
  <si>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</si>
  <si>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</si>
  <si>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</si>
  <si>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</si>
  <si>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</si>
  <si>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</si>
  <si>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</si>
  <si>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</si>
  <si>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</si>
  <si>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</si>
  <si>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</si>
  <si>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</si>
  <si>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</si>
  <si>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</si>
  <si>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</si>
  <si>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</si>
  <si>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</si>
  <si>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</si>
  <si>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</si>
  <si>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</si>
  <si>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</si>
  <si>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</si>
  <si>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</si>
  <si>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</si>
  <si>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</si>
  <si>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</si>
  <si>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</si>
  <si>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</si>
  <si>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</si>
  <si>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</si>
  <si>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</si>
  <si>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</si>
  <si>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</si>
  <si>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</si>
  <si>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</si>
  <si>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</si>
  <si>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</si>
  <si>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</si>
  <si>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</si>
  <si>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</si>
  <si>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</si>
  <si>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</si>
  <si>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</si>
  <si>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</si>
  <si>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</si>
  <si>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</si>
  <si>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</si>
  <si>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</si>
  <si>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</si>
  <si>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</si>
  <si>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</si>
  <si>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</si>
  <si>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</si>
  <si>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</si>
  <si>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</si>
  <si>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</si>
  <si>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</si>
  <si>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</si>
  <si>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</si>
  <si>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</si>
  <si>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</si>
  <si>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</si>
  <si>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</si>
  <si>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</si>
  <si>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</si>
  <si>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</si>
  <si>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</si>
  <si>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</si>
  <si>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</si>
  <si>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</si>
  <si>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</si>
  <si>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</si>
  <si>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</si>
  <si>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</si>
  <si>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</si>
  <si>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</si>
  <si>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</si>
  <si>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</si>
  <si>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</si>
  <si>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</si>
  <si>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</si>
  <si>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</si>
  <si>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</si>
  <si>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</si>
  <si>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</si>
  <si>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</si>
  <si>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</si>
  <si>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</si>
  <si>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</si>
  <si>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</si>
  <si>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</si>
  <si>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</si>
  <si>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</si>
  <si>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</si>
  <si>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</si>
  <si>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</si>
  <si>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</si>
  <si>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</si>
  <si>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</si>
  <si>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</si>
  <si>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</si>
  <si>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</si>
  <si>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</si>
  <si>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</si>
  <si>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</si>
  <si>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</si>
  <si>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</si>
  <si>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</si>
  <si>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</si>
  <si>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</si>
  <si>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</si>
  <si>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</si>
  <si>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</si>
  <si>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</si>
  <si>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</si>
  <si>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</si>
  <si>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</si>
  <si>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</si>
  <si>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</si>
  <si>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</si>
  <si>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</si>
  <si>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</si>
  <si>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</si>
  <si>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</si>
  <si>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</si>
  <si>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</si>
  <si>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</si>
  <si>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</si>
  <si>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</si>
  <si>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</si>
  <si>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</si>
  <si>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</si>
  <si>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</si>
  <si>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</si>
  <si>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</si>
  <si>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</si>
  <si>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</si>
  <si>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</si>
  <si>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</si>
  <si>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</si>
  <si>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</si>
  <si>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</si>
  <si>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</si>
  <si>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</si>
  <si>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</si>
  <si>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</si>
  <si>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</si>
  <si>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</si>
  <si>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</si>
  <si>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</si>
  <si>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</si>
  <si>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</si>
  <si>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</si>
  <si>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</si>
  <si>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</si>
  <si>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</si>
  <si>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</si>
  <si>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</si>
  <si>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</si>
  <si>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</si>
  <si>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</si>
  <si>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</si>
  <si>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</si>
  <si>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</si>
  <si>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</si>
  <si>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</si>
  <si>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</si>
  <si>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</si>
  <si>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</si>
  <si>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</si>
  <si>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</si>
  <si>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</si>
  <si>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</si>
  <si>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</si>
  <si>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</si>
  <si>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</si>
  <si>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</si>
  <si>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</si>
  <si>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</si>
  <si>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</si>
  <si>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</si>
  <si>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</si>
  <si>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</si>
  <si>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</si>
  <si>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</si>
  <si>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</si>
  <si>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</si>
  <si>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</si>
  <si>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</si>
  <si>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</si>
  <si>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</si>
  <si>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</si>
  <si>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</si>
  <si>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</si>
  <si>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</si>
  <si>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</si>
  <si>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</si>
  <si>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</si>
  <si>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</si>
  <si>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</si>
  <si>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</si>
  <si>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</si>
  <si>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</si>
  <si>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</si>
  <si>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</si>
  <si>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</si>
  <si>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</si>
  <si>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</si>
  <si>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</si>
  <si>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</si>
  <si>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</si>
  <si>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</si>
  <si>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</si>
  <si>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</si>
  <si>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</si>
  <si>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</si>
  <si>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</si>
  <si>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</si>
  <si>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</si>
  <si>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</si>
  <si>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</si>
  <si>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</si>
  <si>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</si>
  <si>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</si>
  <si>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</si>
  <si>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</si>
  <si>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</si>
  <si>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</si>
  <si>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</si>
  <si>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</si>
  <si>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</si>
  <si>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</si>
  <si>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</si>
  <si>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</si>
  <si>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</si>
  <si>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</si>
  <si>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</si>
  <si>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</si>
  <si>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</si>
  <si>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</si>
  <si>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</si>
  <si>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</si>
  <si>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</si>
  <si>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</si>
  <si>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</si>
  <si>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</si>
  <si>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</si>
  <si>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</si>
  <si>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</si>
  <si>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</si>
  <si>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</si>
  <si>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</si>
  <si>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</si>
  <si>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</si>
  <si>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</si>
  <si>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</si>
  <si>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</si>
  <si>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</si>
  <si>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</si>
  <si>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</si>
  <si>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</si>
  <si>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</si>
  <si>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</si>
  <si>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</si>
  <si>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</si>
  <si>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</si>
  <si>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</si>
  <si>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</si>
  <si>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</si>
  <si>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</si>
  <si>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</si>
  <si>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</si>
  <si>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</si>
  <si>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</si>
  <si>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</si>
  <si>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</si>
  <si>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</si>
  <si>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</si>
  <si>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</si>
  <si>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</si>
  <si>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</si>
  <si>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</si>
  <si>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</si>
  <si>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</si>
  <si>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</si>
  <si>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</si>
  <si>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</si>
  <si>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</si>
  <si>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</si>
  <si>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</si>
  <si>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</si>
  <si>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</si>
  <si>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</si>
  <si>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</si>
  <si>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</si>
  <si>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</si>
  <si>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</si>
  <si>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</si>
  <si>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</si>
  <si>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</si>
  <si>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</si>
  <si>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</si>
  <si>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</si>
  <si>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</si>
  <si>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</si>
  <si>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</si>
  <si>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</si>
  <si>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</si>
  <si>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</si>
  <si>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</si>
  <si>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</si>
  <si>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</si>
  <si>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</si>
  <si>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</si>
  <si>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</si>
  <si>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</si>
  <si>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</si>
  <si>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</si>
  <si>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</si>
  <si>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</si>
  <si>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</si>
  <si>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</si>
  <si>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</si>
  <si>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</si>
  <si>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</si>
  <si>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</si>
  <si>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</si>
  <si>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</si>
  <si>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</si>
  <si>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</si>
  <si>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</si>
  <si>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</si>
  <si>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</si>
  <si>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</si>
  <si>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</si>
  <si>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</si>
  <si>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</si>
  <si>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</si>
  <si>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</si>
  <si>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</si>
  <si>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</si>
  <si>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</si>
  <si>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</si>
  <si>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</si>
  <si>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</si>
  <si>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</si>
  <si>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</si>
  <si>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</si>
  <si>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</si>
  <si>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</si>
  <si>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</si>
  <si>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</si>
  <si>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</si>
  <si>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</si>
  <si>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</si>
  <si>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</si>
  <si>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</si>
  <si>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</si>
  <si>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</si>
  <si>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</si>
  <si>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</si>
  <si>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</si>
  <si>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</si>
  <si>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</si>
  <si>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</si>
  <si>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</si>
  <si>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</si>
  <si>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</si>
  <si>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</si>
  <si>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</si>
  <si>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</si>
  <si>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</si>
  <si>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</si>
  <si>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</si>
  <si>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</si>
  <si>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</si>
  <si>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</si>
  <si>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</si>
  <si>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</si>
  <si>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</si>
  <si>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</si>
  <si>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</si>
  <si>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</si>
  <si>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</si>
  <si>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</si>
  <si>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</si>
  <si>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</si>
  <si>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</si>
  <si>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</si>
  <si>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</si>
  <si>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</si>
  <si>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</si>
  <si>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</si>
  <si>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</si>
  <si>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</si>
  <si>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</si>
  <si>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</si>
  <si>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</si>
  <si>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</si>
  <si>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</si>
  <si>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</si>
  <si>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</si>
  <si>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</si>
  <si>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</si>
  <si>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</si>
  <si>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</si>
  <si>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</si>
  <si>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</si>
  <si>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</si>
  <si>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</si>
  <si>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</si>
  <si>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</si>
  <si>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</si>
  <si>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</si>
  <si>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</si>
  <si>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</si>
  <si>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</si>
  <si>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</si>
  <si>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</si>
  <si>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</si>
  <si>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</si>
  <si>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</si>
  <si>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</si>
  <si>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</si>
  <si>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</si>
  <si>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</si>
  <si>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</si>
  <si>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</si>
  <si>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</si>
  <si>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</si>
  <si>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</si>
  <si>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</si>
  <si>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</si>
  <si>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</si>
  <si>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</si>
  <si>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</si>
  <si>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</si>
  <si>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</si>
  <si>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</si>
  <si>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</si>
  <si>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</si>
  <si>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</si>
  <si>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</si>
  <si>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</si>
  <si>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</si>
  <si>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</si>
  <si>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</si>
  <si>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</si>
  <si>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</si>
  <si>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</si>
  <si>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</si>
  <si>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</si>
  <si>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</si>
  <si>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</si>
  <si>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</si>
  <si>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</si>
  <si>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</si>
  <si>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</si>
  <si>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</si>
  <si>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</si>
  <si>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</si>
  <si>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</si>
  <si>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</si>
  <si>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</si>
  <si>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</si>
  <si>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</si>
  <si>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</si>
  <si>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</si>
  <si>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</si>
  <si>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</si>
  <si>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</si>
  <si>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</si>
  <si>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</si>
  <si>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</si>
  <si>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</si>
  <si>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</si>
  <si>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</si>
  <si>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</si>
  <si>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</si>
  <si>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</si>
  <si>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</si>
  <si>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</si>
  <si>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</si>
  <si>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</si>
  <si>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</si>
  <si>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</si>
  <si>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</si>
  <si>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</si>
  <si>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</si>
  <si>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</si>
  <si>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</si>
  <si>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</si>
  <si>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</si>
  <si>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</si>
  <si>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</si>
  <si>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</si>
  <si>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</si>
  <si>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</si>
  <si>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</si>
  <si>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</si>
  <si>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</si>
  <si>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</si>
  <si>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</si>
  <si>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</si>
  <si>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</si>
  <si>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</si>
  <si>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</si>
  <si>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</si>
  <si>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</si>
  <si>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</si>
  <si>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</si>
  <si>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</si>
  <si>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</si>
  <si>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</si>
  <si>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</si>
  <si>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</si>
  <si>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</si>
  <si>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</si>
  <si>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</si>
  <si>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</si>
  <si>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</si>
  <si>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</si>
  <si>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</si>
  <si>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</si>
  <si>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</si>
  <si>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</si>
  <si>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</si>
  <si>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</si>
  <si>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</si>
  <si>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</si>
  <si>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</si>
  <si>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</si>
  <si>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</si>
  <si>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</si>
  <si>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</si>
  <si>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</si>
  <si>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</si>
  <si>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</si>
  <si>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</si>
  <si>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</si>
  <si>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</si>
  <si>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</si>
  <si>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</si>
  <si>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</si>
  <si>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</si>
  <si>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</si>
  <si>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</si>
  <si>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</si>
  <si>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</si>
  <si>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</si>
  <si>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</si>
  <si>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</si>
  <si>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</si>
  <si>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</si>
  <si>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</si>
  <si>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</si>
  <si>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</si>
  <si>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</si>
  <si>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</si>
  <si>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</si>
  <si>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</si>
  <si>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</si>
  <si>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</si>
  <si>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</si>
  <si>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</si>
  <si>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</si>
  <si>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</si>
  <si>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</si>
  <si>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</si>
  <si>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</si>
  <si>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</si>
  <si>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</si>
  <si>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</si>
  <si>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</si>
  <si>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</si>
  <si>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</si>
  <si>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</si>
  <si>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</si>
  <si>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</si>
  <si>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</si>
  <si>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</si>
  <si>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</si>
  <si>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</si>
  <si>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</si>
  <si>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</si>
  <si>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</si>
  <si>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</si>
  <si>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</si>
  <si>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</si>
  <si>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</si>
  <si>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</si>
  <si>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</si>
  <si>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</si>
  <si>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</si>
  <si>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</si>
  <si>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</si>
  <si>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</si>
  <si>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</si>
  <si>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</si>
  <si>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</si>
  <si>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</si>
  <si>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</si>
  <si>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</si>
  <si>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</si>
  <si>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</si>
  <si>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</si>
  <si>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</si>
  <si>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</si>
  <si>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</si>
  <si>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</si>
  <si>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</si>
  <si>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</si>
  <si>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</si>
  <si>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</si>
  <si>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</si>
  <si>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</si>
  <si>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</si>
  <si>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</si>
  <si>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</si>
  <si>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</si>
  <si>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</si>
  <si>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</si>
  <si>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</si>
  <si>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</si>
  <si>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</si>
  <si>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</si>
  <si>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</si>
  <si>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</si>
  <si>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</si>
  <si>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</si>
  <si>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</si>
  <si>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</si>
  <si>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</si>
  <si>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</si>
  <si>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</si>
  <si>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</si>
  <si>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</si>
  <si>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</si>
  <si>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</si>
  <si>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</si>
  <si>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</si>
  <si>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</si>
  <si>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</si>
  <si>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</si>
  <si>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</si>
  <si>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</si>
  <si>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</si>
  <si>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</si>
  <si>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</si>
  <si>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</si>
  <si>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</si>
  <si>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</si>
  <si>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</si>
  <si>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</si>
  <si>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</si>
  <si>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</si>
  <si>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</si>
  <si>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</si>
  <si>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</si>
  <si>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</si>
  <si>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</si>
  <si>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</si>
  <si>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</si>
  <si>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</si>
  <si>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</si>
  <si>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</si>
  <si>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</si>
  <si>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</si>
  <si>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</si>
  <si>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</si>
  <si>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</si>
  <si>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</si>
  <si>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</si>
  <si>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</si>
  <si>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</si>
  <si>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</si>
  <si>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</si>
  <si>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</si>
  <si>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</si>
  <si>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</si>
  <si>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</si>
  <si>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</si>
  <si>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</si>
  <si>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</si>
  <si>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</si>
  <si>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</si>
  <si>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</si>
  <si>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</si>
  <si>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</si>
  <si>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</si>
  <si>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</si>
  <si>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</si>
  <si>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</si>
  <si>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</si>
  <si>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</si>
  <si>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</si>
  <si>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</si>
  <si>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</si>
  <si>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</si>
  <si>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</si>
  <si>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</si>
  <si>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</si>
  <si>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</si>
  <si>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</si>
  <si>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</si>
  <si>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</si>
  <si>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</si>
  <si>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</si>
  <si>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</si>
  <si>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</si>
  <si>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</si>
  <si>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</si>
  <si>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</si>
  <si>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</si>
  <si>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</si>
  <si>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</si>
  <si>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</si>
  <si>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</si>
  <si>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</si>
  <si>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</si>
  <si>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</si>
  <si>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</si>
  <si>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</si>
  <si>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</si>
  <si>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</si>
  <si>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</si>
  <si>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</si>
  <si>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</si>
  <si>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</si>
  <si>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</si>
  <si>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</si>
  <si>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</si>
  <si>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</si>
  <si>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</si>
  <si>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</si>
  <si>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</si>
  <si>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</si>
  <si>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</si>
  <si>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</si>
  <si>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</si>
  <si>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</si>
  <si>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</si>
  <si>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</si>
  <si>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</si>
  <si>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</si>
  <si>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</si>
  <si>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</si>
  <si>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</si>
  <si>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</si>
  <si>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</si>
  <si>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</si>
  <si>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</si>
  <si>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</si>
  <si>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</si>
  <si>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</si>
  <si>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</si>
  <si>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</si>
  <si>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</si>
  <si>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</si>
  <si>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</si>
  <si>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</si>
  <si>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</si>
  <si>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</si>
  <si>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</si>
  <si>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</si>
  <si>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</si>
  <si>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</si>
  <si>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</si>
  <si>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</si>
  <si>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</si>
  <si>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</si>
  <si>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</si>
  <si>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</si>
  <si>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</si>
  <si>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</si>
  <si>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</si>
  <si>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</si>
  <si>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</si>
  <si>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</si>
  <si>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</si>
  <si>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</si>
  <si>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</si>
  <si>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</si>
  <si>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</si>
  <si>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</si>
  <si>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</si>
  <si>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</si>
  <si>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</si>
  <si>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</si>
  <si>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</si>
  <si>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</si>
  <si>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</si>
  <si>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</si>
  <si>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</si>
  <si>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</si>
  <si>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</si>
  <si>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</si>
  <si>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</si>
  <si>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</si>
  <si>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</si>
  <si>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</si>
  <si>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</si>
  <si>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</si>
  <si>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</si>
  <si>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</si>
  <si>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</si>
  <si>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</si>
  <si>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</si>
  <si>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</si>
  <si>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</si>
  <si>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</si>
  <si>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</si>
  <si>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</si>
  <si>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</si>
  <si>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</si>
  <si>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</si>
  <si>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</si>
  <si>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</si>
  <si>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</si>
  <si>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</si>
  <si>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</si>
  <si>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</si>
  <si>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</si>
  <si>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</si>
  <si>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</si>
  <si>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</si>
  <si>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</si>
  <si>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</si>
  <si>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</si>
  <si>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</si>
  <si>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</si>
  <si>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</si>
  <si>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</si>
  <si>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</si>
  <si>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</si>
  <si>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</si>
  <si>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</si>
  <si>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</si>
  <si>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</si>
  <si>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</si>
  <si>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</si>
  <si>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</si>
  <si>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</si>
  <si>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</si>
  <si>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</si>
  <si>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</si>
  <si>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</si>
  <si>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</si>
  <si>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</si>
  <si>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</si>
  <si>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</si>
  <si>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</si>
  <si>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</si>
  <si>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</si>
  <si>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</si>
  <si>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</si>
  <si>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</si>
  <si>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</si>
  <si>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</si>
  <si>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</si>
  <si>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</si>
  <si>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</si>
  <si>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</si>
  <si>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</si>
  <si>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</si>
  <si>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</si>
  <si>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</si>
  <si>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</si>
  <si>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</si>
  <si>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</si>
  <si>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</si>
  <si>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</si>
  <si>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</si>
  <si>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</si>
  <si>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</si>
  <si>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</si>
  <si>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</si>
  <si>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</si>
  <si>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</si>
  <si>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</si>
  <si>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</si>
  <si>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</si>
  <si>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</si>
  <si>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</si>
  <si>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</si>
  <si>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</si>
  <si>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</si>
  <si>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</si>
  <si>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</si>
  <si>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</si>
  <si>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</si>
  <si>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</si>
  <si>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</si>
  <si>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</si>
  <si>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</si>
  <si>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</si>
  <si>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</si>
  <si>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</si>
  <si>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</si>
  <si>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</si>
  <si>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</si>
  <si>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</si>
  <si>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</si>
  <si>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</si>
  <si>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</si>
  <si>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</si>
  <si>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</si>
  <si>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</si>
  <si>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</si>
  <si>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</si>
  <si>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</si>
  <si>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</si>
  <si>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</si>
  <si>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</si>
  <si>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</si>
  <si>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</si>
  <si>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</si>
  <si>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</si>
  <si>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</si>
  <si>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</si>
  <si>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</si>
  <si>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</si>
  <si>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</si>
  <si>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</si>
  <si>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</si>
  <si>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</si>
  <si>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</si>
  <si>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</si>
  <si>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</si>
  <si>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</si>
  <si>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</si>
  <si>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</si>
  <si>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</si>
  <si>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</si>
  <si>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</si>
  <si>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</si>
  <si>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</si>
  <si>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</si>
  <si>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</si>
  <si>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</si>
  <si>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</si>
  <si>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</si>
  <si>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</si>
  <si>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</si>
  <si>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</si>
  <si>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</si>
  <si>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</si>
  <si>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</si>
  <si>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</si>
  <si>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</si>
  <si>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</si>
  <si>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</si>
  <si>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</si>
  <si>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</si>
  <si>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</si>
  <si>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</si>
  <si>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</si>
  <si>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</si>
  <si>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</si>
  <si>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</si>
  <si>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</si>
  <si>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</si>
  <si>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</si>
  <si>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</si>
  <si>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</si>
  <si>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</si>
  <si>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</si>
  <si>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</si>
  <si>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</si>
  <si>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</si>
  <si>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</si>
  <si>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</si>
  <si>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</si>
  <si>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</si>
  <si>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</si>
  <si>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</si>
  <si>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</si>
  <si>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</si>
  <si>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</si>
  <si>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</si>
  <si>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</si>
  <si>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</si>
  <si>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</si>
  <si>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</si>
  <si>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</si>
  <si>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</si>
  <si>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</si>
  <si>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</si>
  <si>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</si>
  <si>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</si>
  <si>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</si>
  <si>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</si>
  <si>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</si>
  <si>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</si>
  <si>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</si>
  <si>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</si>
  <si>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</si>
  <si>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</si>
  <si>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</si>
  <si>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</si>
  <si>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</si>
  <si>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</si>
  <si>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</si>
  <si>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</si>
  <si>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</si>
  <si>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</si>
  <si>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</si>
  <si>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</si>
  <si>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</si>
  <si>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</si>
  <si>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</si>
  <si>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</si>
  <si>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</si>
  <si>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</si>
  <si>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</si>
  <si>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</si>
  <si>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</si>
  <si>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</si>
  <si>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</si>
  <si>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</si>
  <si>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</si>
  <si>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</si>
  <si>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</si>
  <si>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</si>
  <si>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</si>
  <si>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</si>
  <si>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</si>
  <si>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</si>
  <si>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</si>
  <si>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</si>
  <si>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</si>
  <si>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</si>
  <si>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</si>
  <si>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</si>
  <si>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</si>
  <si>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</si>
  <si>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</si>
  <si>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</si>
  <si>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</si>
  <si>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</si>
  <si>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</si>
  <si>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</si>
  <si>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</si>
  <si>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</si>
  <si>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</si>
  <si>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</si>
  <si>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</si>
  <si>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</si>
  <si>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</si>
  <si>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</si>
  <si>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</si>
  <si>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</si>
  <si>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</si>
  <si>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</si>
  <si>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</si>
  <si>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</si>
  <si>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</si>
  <si>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</si>
  <si>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</si>
  <si>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</si>
  <si>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</si>
  <si>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</si>
  <si>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</si>
  <si>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</si>
  <si>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</si>
  <si>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</si>
  <si>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</si>
  <si>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</si>
  <si>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</si>
  <si>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</si>
  <si>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</si>
  <si>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</si>
  <si>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</si>
  <si>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</si>
  <si>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</si>
  <si>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</si>
  <si>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</si>
  <si>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</si>
  <si>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</si>
  <si>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</si>
  <si>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</si>
  <si>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</si>
  <si>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</si>
  <si>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</si>
  <si>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</si>
  <si>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</si>
  <si>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</si>
  <si>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</si>
  <si>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</si>
  <si>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</si>
  <si>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</si>
  <si>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</si>
  <si>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</si>
  <si>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</si>
  <si>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</si>
  <si>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</si>
  <si>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</si>
  <si>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</si>
  <si>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</si>
  <si>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</si>
  <si>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</si>
  <si>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</si>
  <si>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</si>
  <si>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</si>
  <si>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</si>
  <si>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</si>
  <si>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</si>
  <si>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</si>
  <si>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</si>
  <si>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</si>
  <si>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</si>
  <si>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</si>
  <si>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</si>
  <si>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</si>
  <si>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</si>
  <si>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</si>
  <si>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</si>
  <si>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</si>
  <si>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</si>
  <si>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</si>
  <si>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</si>
  <si>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</si>
  <si>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</si>
  <si>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</si>
  <si>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</si>
  <si>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</si>
  <si>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</si>
  <si>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</si>
  <si>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</si>
  <si>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</si>
  <si>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</si>
  <si>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</si>
  <si>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</si>
  <si>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</si>
  <si>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</si>
  <si>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</si>
  <si>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</si>
  <si>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</si>
  <si>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</si>
  <si>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</si>
  <si>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</si>
  <si>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</si>
  <si>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</si>
  <si>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</si>
  <si>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</si>
  <si>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</si>
  <si>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</si>
  <si>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</si>
  <si>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</si>
  <si>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</si>
  <si>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</si>
  <si>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</si>
  <si>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</si>
  <si>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</si>
  <si>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</si>
  <si>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</si>
  <si>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</si>
  <si>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</si>
  <si>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</si>
  <si>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</si>
  <si>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</si>
  <si>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</si>
  <si>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</si>
  <si>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</si>
  <si>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</si>
  <si>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</si>
  <si>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</si>
  <si>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</si>
  <si>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</si>
  <si>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</si>
  <si>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</si>
  <si>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</si>
  <si>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</si>
  <si>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</si>
  <si>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</si>
  <si>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</si>
  <si>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</si>
  <si>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</si>
  <si>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</si>
  <si>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</si>
  <si>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</si>
  <si>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</si>
  <si>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</si>
  <si>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</si>
  <si>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</si>
  <si>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</si>
  <si>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</si>
  <si>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</si>
  <si>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</si>
  <si>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</si>
  <si>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</si>
  <si>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</si>
  <si>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</si>
  <si>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</si>
  <si>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</si>
  <si>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</si>
  <si>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</si>
  <si>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</si>
  <si>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</si>
  <si>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</si>
  <si>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</si>
  <si>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</si>
  <si>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</si>
  <si>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</si>
  <si>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</si>
  <si>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</si>
  <si>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</si>
  <si>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</si>
  <si>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</si>
  <si>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</si>
  <si>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</si>
  <si>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</si>
  <si>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</si>
  <si>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</si>
  <si>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</si>
  <si>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</si>
  <si>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</si>
  <si>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</si>
  <si>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</si>
  <si>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</si>
  <si>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</si>
  <si>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</si>
  <si>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</si>
  <si>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</si>
  <si>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</si>
  <si>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</si>
  <si>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</si>
  <si>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</si>
  <si>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</si>
  <si>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</si>
  <si>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</si>
  <si>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</si>
  <si>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</si>
  <si>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</si>
  <si>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</si>
  <si>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</si>
  <si>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</si>
  <si>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</si>
  <si>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</si>
  <si>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</si>
  <si>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</si>
  <si>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</si>
  <si>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</si>
  <si>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</si>
  <si>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</si>
  <si>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</si>
  <si>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</si>
  <si>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</si>
  <si>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</si>
  <si>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</si>
  <si>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</si>
  <si>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</si>
  <si>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</si>
  <si>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</si>
  <si>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</si>
  <si>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</si>
  <si>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</si>
  <si>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</si>
  <si>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</si>
  <si>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</si>
  <si>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</si>
  <si>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</si>
  <si>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</si>
  <si>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</si>
  <si>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</si>
  <si>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</si>
  <si>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</si>
  <si>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</si>
  <si>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</si>
  <si>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</si>
  <si>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</si>
  <si>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</si>
  <si>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</si>
  <si>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</si>
  <si>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</si>
  <si>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</si>
  <si>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</si>
  <si>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</si>
  <si>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</si>
  <si>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</si>
  <si>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</si>
  <si>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</si>
  <si>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</si>
  <si>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</si>
  <si>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</si>
  <si>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</si>
  <si>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</si>
  <si>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</si>
  <si>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</si>
  <si>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</si>
  <si>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</si>
  <si>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</si>
  <si>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</si>
  <si>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</si>
  <si>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</si>
  <si>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</si>
  <si>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</si>
  <si>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</si>
  <si>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</si>
  <si>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</si>
  <si>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</si>
  <si>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</si>
  <si>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</si>
  <si>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</si>
  <si>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</si>
  <si>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</si>
  <si>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</si>
  <si>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</si>
  <si>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</si>
  <si>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</si>
  <si>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</si>
  <si>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</si>
  <si>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</si>
  <si>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</si>
  <si>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</si>
  <si>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</si>
  <si>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</si>
  <si>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</si>
  <si>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</si>
  <si>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</si>
  <si>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</si>
  <si>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</si>
  <si>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</si>
  <si>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</si>
  <si>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</si>
  <si>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</si>
  <si>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</si>
  <si>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</si>
  <si>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</si>
  <si>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</si>
  <si>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</si>
  <si>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</si>
  <si>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</si>
  <si>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</si>
  <si>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</si>
  <si>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</si>
  <si>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</si>
  <si>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</si>
  <si>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</si>
  <si>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</si>
  <si>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</si>
  <si>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</si>
  <si>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</si>
  <si>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</si>
  <si>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</si>
  <si>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</si>
  <si>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</si>
  <si>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</si>
  <si>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</si>
  <si>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</si>
  <si>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</si>
  <si>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</si>
  <si>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</si>
  <si>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</si>
  <si>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</si>
  <si>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</si>
  <si>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</si>
  <si>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</si>
  <si>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</si>
  <si>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</si>
  <si>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</si>
  <si>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</si>
  <si>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</si>
  <si>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</si>
  <si>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</si>
  <si>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</si>
  <si>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</si>
  <si>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</si>
  <si>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</si>
  <si>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</si>
  <si>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</si>
  <si>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</si>
  <si>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</si>
  <si>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</si>
  <si>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</si>
  <si>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</si>
  <si>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</si>
  <si>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</si>
  <si>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</si>
  <si>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</si>
  <si>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</si>
  <si>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</si>
  <si>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</si>
  <si>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</si>
  <si>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</si>
  <si>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</si>
  <si>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</si>
  <si>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</si>
  <si>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</si>
  <si>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</si>
  <si>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</si>
  <si>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</si>
  <si>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</si>
  <si>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</si>
  <si>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</si>
  <si>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</si>
  <si>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</si>
  <si>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</si>
  <si>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</si>
  <si>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</si>
  <si>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</si>
  <si>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</si>
  <si>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</si>
  <si>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</si>
  <si>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</si>
  <si>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</si>
  <si>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</si>
  <si>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</si>
  <si>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</si>
  <si>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</si>
  <si>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</si>
  <si>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</si>
  <si>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</si>
  <si>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</si>
  <si>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</si>
  <si>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</si>
  <si>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</si>
  <si>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</si>
  <si>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</si>
  <si>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</si>
  <si>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</si>
  <si>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</si>
  <si>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</si>
  <si>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</si>
  <si>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</si>
  <si>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</si>
  <si>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</si>
  <si>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</si>
  <si>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</si>
  <si>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</si>
  <si>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</si>
  <si>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</si>
  <si>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</si>
  <si>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</si>
  <si>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</si>
  <si>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</si>
  <si>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</si>
  <si>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</si>
  <si>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</si>
  <si>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</si>
  <si>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</si>
  <si>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</si>
  <si>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</si>
  <si>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</si>
  <si>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</si>
  <si>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</si>
  <si>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</si>
  <si>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</si>
  <si>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</si>
  <si>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</si>
  <si>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</si>
  <si>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</si>
  <si>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</si>
  <si>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</si>
  <si>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</si>
  <si>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</si>
  <si>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</si>
  <si>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</si>
  <si>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</si>
  <si>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</si>
  <si>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</si>
  <si>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</si>
  <si>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</si>
  <si>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</si>
  <si>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</si>
  <si>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</si>
  <si>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</si>
  <si>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</si>
  <si>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</si>
  <si>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</si>
  <si>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</si>
  <si>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</si>
  <si>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</si>
  <si>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</si>
  <si>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</si>
  <si>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</si>
  <si>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</si>
  <si>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</si>
  <si>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</si>
  <si>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</si>
  <si>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</si>
  <si>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</si>
  <si>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</si>
  <si>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</si>
  <si>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</si>
  <si>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</si>
  <si>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</si>
  <si>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</si>
  <si>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</si>
  <si>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</si>
  <si>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</si>
  <si>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</si>
  <si>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</si>
  <si>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</si>
  <si>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</si>
  <si>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</si>
  <si>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</si>
  <si>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</si>
  <si>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</si>
  <si>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</si>
  <si>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</si>
  <si>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</si>
  <si>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</si>
  <si>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</si>
  <si>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</si>
  <si>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</si>
  <si>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</si>
  <si>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</si>
  <si>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</si>
  <si>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</si>
  <si>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</si>
  <si>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</si>
  <si>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</si>
  <si>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</si>
  <si>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</si>
  <si>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</si>
  <si>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</si>
  <si>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</si>
  <si>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</si>
  <si>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</si>
  <si>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</si>
  <si>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</si>
  <si>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</si>
  <si>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</si>
  <si>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</si>
  <si>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</si>
  <si>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</si>
  <si>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</si>
  <si>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</si>
  <si>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</si>
  <si>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</si>
  <si>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</si>
  <si>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</si>
  <si>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</si>
  <si>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</si>
  <si>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</si>
  <si>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</si>
  <si>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</si>
  <si>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</si>
  <si>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</si>
  <si>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</si>
  <si>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</si>
  <si>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</si>
  <si>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</si>
  <si>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</si>
  <si>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</si>
  <si>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</si>
  <si>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</si>
  <si>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</si>
  <si>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</si>
  <si>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</si>
  <si>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</si>
  <si>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</si>
  <si>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</si>
  <si>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</si>
  <si>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</si>
  <si>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</si>
  <si>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</si>
  <si>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</si>
  <si>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</si>
  <si>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</si>
  <si>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</si>
  <si>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</si>
  <si>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</si>
  <si>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</si>
  <si>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</si>
  <si>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</si>
  <si>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</si>
  <si>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</si>
  <si>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</si>
  <si>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</si>
  <si>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</si>
  <si>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</si>
  <si>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</si>
  <si>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</si>
  <si>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</si>
  <si>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</si>
  <si>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</si>
  <si>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</si>
  <si>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</si>
  <si>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</si>
  <si>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</si>
  <si>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</si>
  <si>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</si>
  <si>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</si>
  <si>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</si>
  <si>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</si>
  <si>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</si>
  <si>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</si>
  <si>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</si>
  <si>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</si>
  <si>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</si>
  <si>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</si>
  <si>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</si>
  <si>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</si>
  <si>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</si>
  <si>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</si>
  <si>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</si>
  <si>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</si>
  <si>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</si>
  <si>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</si>
  <si>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</si>
  <si>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</si>
  <si>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</si>
  <si>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</si>
  <si>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</si>
  <si>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</si>
  <si>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</si>
  <si>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</si>
  <si>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</si>
  <si>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</si>
  <si>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</si>
  <si>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</si>
  <si>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</si>
  <si>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</si>
  <si>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</si>
  <si>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</si>
  <si>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</si>
  <si>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</si>
  <si>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</si>
  <si>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</si>
  <si>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</si>
  <si>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</si>
  <si>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</si>
  <si>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</si>
  <si>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</si>
  <si>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</si>
  <si>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</si>
  <si>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</si>
  <si>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</si>
  <si>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</si>
  <si>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</si>
  <si>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</si>
  <si>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</si>
  <si>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</si>
  <si>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</si>
  <si>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</si>
  <si>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</si>
  <si>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</si>
  <si>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</si>
  <si>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</si>
  <si>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</si>
  <si>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</si>
  <si>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</si>
  <si>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</si>
  <si>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</si>
  <si>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</si>
  <si>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</si>
  <si>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</si>
  <si>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</si>
  <si>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</si>
  <si>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</si>
  <si>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</si>
  <si>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</si>
  <si>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</si>
  <si>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</si>
  <si>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</si>
  <si>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</si>
  <si>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</si>
  <si>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</si>
  <si>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</si>
  <si>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</si>
  <si>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</si>
  <si>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</si>
  <si>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</si>
  <si>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</si>
  <si>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</si>
  <si>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</si>
  <si>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</si>
  <si>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</si>
  <si>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</si>
  <si>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</si>
  <si>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</si>
  <si>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</si>
  <si>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</si>
  <si>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</si>
  <si>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</si>
  <si>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</si>
  <si>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</si>
  <si>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</si>
  <si>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</si>
  <si>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</si>
  <si>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</si>
  <si>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</si>
  <si>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</si>
  <si>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</si>
  <si>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</si>
  <si>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</si>
  <si>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</si>
  <si>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</si>
  <si>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</si>
  <si>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</si>
  <si>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</si>
  <si>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</si>
  <si>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</si>
  <si>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</si>
  <si>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</si>
  <si>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</si>
  <si>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</si>
  <si>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</si>
  <si>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</si>
  <si>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</si>
  <si>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</si>
  <si>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</si>
  <si>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</si>
  <si>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</si>
  <si>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</si>
  <si>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</si>
  <si>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</si>
  <si>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</si>
  <si>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</si>
  <si>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</si>
  <si>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</si>
  <si>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</si>
  <si>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</si>
  <si>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</si>
  <si>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</si>
  <si>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</si>
  <si>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</si>
  <si>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</si>
  <si>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</si>
  <si>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</si>
  <si>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</si>
  <si>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</si>
  <si>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</si>
  <si>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</si>
  <si>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</si>
  <si>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</si>
  <si>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</si>
  <si>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</si>
  <si>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</si>
  <si>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</si>
  <si>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</si>
  <si>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</si>
  <si>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</si>
  <si>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</si>
  <si>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</si>
  <si>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</si>
  <si>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</si>
  <si>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</si>
  <si>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</si>
  <si>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</si>
  <si>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</si>
  <si>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</si>
  <si>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</si>
  <si>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</si>
  <si>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</si>
  <si>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</si>
  <si>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</si>
  <si>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</si>
  <si>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</si>
  <si>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</si>
  <si>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</si>
  <si>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</si>
  <si>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</si>
  <si>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</si>
  <si>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</si>
  <si>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</si>
  <si>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</si>
  <si>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</si>
  <si>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</si>
  <si>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</si>
  <si>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</si>
  <si>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</si>
  <si>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</si>
  <si>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</si>
  <si>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</si>
  <si>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</si>
  <si>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</si>
  <si>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</si>
  <si>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</si>
  <si>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</si>
  <si>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</si>
  <si>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</si>
  <si>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</si>
  <si>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</si>
  <si>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</si>
  <si>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</si>
  <si>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</si>
  <si>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</si>
  <si>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</si>
  <si>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</si>
  <si>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</si>
  <si>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</si>
  <si>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</si>
  <si>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</si>
  <si>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</si>
  <si>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</si>
  <si>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</si>
  <si>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</si>
  <si>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</si>
  <si>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</si>
  <si>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</si>
  <si>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</si>
  <si>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</si>
  <si>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</si>
  <si>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</si>
  <si>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</si>
  <si>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</si>
  <si>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</si>
  <si>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</si>
  <si>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</si>
  <si>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</si>
  <si>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</si>
  <si>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</si>
  <si>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</si>
  <si>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</si>
  <si>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</si>
  <si>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</si>
  <si>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</si>
  <si>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</si>
  <si>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</si>
  <si>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</si>
  <si>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</si>
  <si>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</si>
  <si>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</si>
  <si>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</si>
  <si>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</si>
  <si>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</si>
  <si>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</si>
  <si>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</si>
  <si>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</si>
  <si>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</si>
  <si>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</si>
  <si>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</si>
  <si>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</si>
  <si>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</si>
  <si>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</si>
  <si>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</si>
  <si>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</si>
  <si>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</si>
  <si>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</si>
  <si>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</si>
  <si>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</si>
  <si>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</si>
  <si>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</si>
  <si>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</si>
  <si>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</si>
  <si>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</si>
  <si>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</si>
  <si>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</si>
  <si>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</si>
  <si>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</si>
  <si>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</si>
  <si>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</si>
  <si>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</si>
  <si>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</si>
  <si>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</si>
  <si>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</si>
  <si>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</si>
  <si>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</si>
  <si>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</si>
  <si>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</si>
  <si>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</si>
  <si>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</si>
  <si>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</si>
  <si>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</si>
  <si>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</si>
  <si>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</si>
  <si>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</si>
  <si>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</si>
  <si>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</si>
  <si>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</si>
  <si>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</si>
  <si>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</si>
  <si>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</si>
  <si>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</si>
  <si>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</si>
  <si>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</si>
  <si>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</si>
  <si>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</si>
  <si>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</si>
  <si>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</si>
  <si>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</si>
  <si>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</si>
  <si>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</si>
  <si>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</si>
  <si>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</si>
  <si>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</si>
  <si>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</si>
  <si>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</si>
  <si>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</si>
  <si>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</si>
  <si>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</si>
  <si>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</si>
  <si>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</si>
  <si>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</si>
  <si>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</si>
  <si>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</si>
  <si>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</si>
  <si>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</si>
  <si>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</si>
  <si>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</si>
  <si>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</si>
  <si>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</si>
  <si>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</si>
  <si>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</si>
  <si>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</si>
  <si>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</si>
  <si>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</si>
  <si>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</si>
  <si>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</si>
  <si>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</si>
  <si>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</si>
  <si>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</si>
  <si>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</si>
  <si>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</si>
  <si>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</si>
  <si>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</si>
  <si>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</si>
  <si>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</si>
  <si>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</si>
  <si>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</si>
  <si>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</si>
  <si>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</si>
  <si>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</si>
  <si>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</si>
  <si>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</si>
  <si>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</si>
  <si>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</si>
  <si>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</si>
  <si>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</si>
  <si>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</si>
  <si>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</si>
  <si>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</si>
  <si>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</si>
  <si>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</si>
  <si>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</si>
  <si>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</si>
  <si>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</si>
  <si>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</si>
  <si>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</si>
  <si>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</si>
  <si>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</si>
  <si>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</si>
  <si>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</si>
  <si>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</si>
  <si>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</si>
  <si>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</si>
  <si>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</si>
  <si>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</si>
  <si>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</si>
  <si>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</si>
  <si>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</si>
  <si>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</si>
  <si>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</si>
  <si>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</si>
  <si>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</si>
  <si>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</si>
  <si>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</si>
  <si>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</si>
  <si>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</si>
  <si>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</si>
  <si>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</si>
  <si>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</si>
  <si>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</si>
  <si>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</si>
  <si>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</si>
  <si>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</si>
  <si>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</si>
  <si>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</si>
  <si>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</si>
  <si>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</si>
  <si>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</si>
  <si>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</si>
  <si>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</si>
  <si>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</si>
  <si>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</si>
  <si>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</si>
  <si>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</si>
  <si>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</si>
  <si>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</si>
  <si>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</si>
  <si>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</si>
  <si>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</si>
  <si>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</si>
  <si>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</si>
  <si>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</si>
  <si>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</si>
  <si>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</si>
  <si>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</si>
  <si>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</si>
  <si>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</si>
  <si>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</si>
  <si>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</si>
  <si>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</si>
  <si>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</si>
  <si>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</si>
  <si>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</si>
  <si>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</si>
  <si>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</si>
  <si>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</si>
  <si>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</si>
  <si>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</si>
  <si>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</si>
  <si>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</si>
  <si>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</si>
  <si>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</si>
  <si>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</si>
  <si>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</si>
  <si>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</si>
  <si>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</si>
  <si>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</si>
  <si>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</si>
  <si>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</si>
  <si>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</si>
  <si>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</si>
  <si>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</si>
  <si>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</si>
  <si>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</si>
  <si>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</si>
  <si>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</si>
  <si>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</si>
  <si>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</si>
  <si>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</si>
  <si>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</si>
  <si>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</si>
  <si>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</si>
  <si>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</si>
  <si>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</si>
  <si>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</si>
  <si>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</si>
  <si>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</si>
  <si>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</si>
  <si>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</si>
  <si>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</si>
  <si>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</si>
  <si>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</si>
  <si>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</si>
  <si>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</si>
  <si>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</si>
  <si>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</si>
  <si>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</si>
  <si>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</si>
  <si>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</si>
  <si>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</si>
  <si>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</si>
  <si>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</si>
  <si>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</si>
  <si>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</si>
  <si>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</si>
  <si>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</si>
  <si>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</si>
  <si>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</si>
  <si>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</si>
  <si>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</si>
  <si>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</si>
  <si>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</si>
  <si>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</si>
  <si>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</si>
  <si>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</si>
  <si>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</si>
  <si>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</si>
  <si>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</si>
  <si>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</si>
  <si>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</si>
  <si>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</si>
  <si>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</si>
  <si>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</si>
  <si>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</si>
  <si>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</si>
  <si>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</si>
  <si>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</si>
  <si>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</si>
  <si>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</si>
  <si>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</si>
  <si>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</si>
  <si>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</si>
  <si>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</si>
  <si>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</si>
  <si>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</si>
  <si>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</si>
  <si>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</si>
  <si>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</si>
  <si>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</si>
  <si>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</si>
  <si>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</si>
  <si>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</si>
  <si>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</si>
  <si>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</si>
  <si>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</si>
  <si>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</si>
  <si>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</si>
  <si>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</si>
  <si>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</si>
  <si>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</si>
  <si>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</si>
  <si>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</si>
  <si>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</si>
  <si>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</si>
  <si>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</si>
  <si>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</si>
  <si>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</si>
  <si>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</si>
  <si>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</si>
  <si>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</si>
  <si>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</si>
  <si>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</si>
  <si>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</si>
  <si>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</si>
  <si>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</si>
  <si>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</si>
  <si>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</si>
  <si>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</si>
  <si>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</si>
  <si>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</si>
  <si>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</si>
  <si>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</si>
  <si>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</si>
  <si>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</si>
  <si>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</si>
  <si>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</si>
  <si>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</si>
  <si>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</si>
  <si>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</si>
  <si>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</si>
  <si>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</si>
  <si>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</si>
  <si>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</si>
  <si>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</si>
  <si>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</si>
  <si>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</si>
  <si>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</si>
  <si>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</si>
  <si>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</si>
  <si>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</si>
  <si>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</si>
  <si>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</si>
  <si>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</si>
  <si>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</si>
  <si>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</si>
  <si>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</si>
  <si>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</si>
  <si>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</si>
  <si>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</si>
  <si>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</si>
  <si>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</si>
  <si>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</si>
  <si>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</si>
  <si>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</si>
  <si>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</si>
  <si>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</si>
  <si>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</si>
  <si>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</si>
  <si>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</si>
  <si>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</si>
  <si>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</si>
  <si>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</si>
  <si>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</si>
  <si>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</si>
  <si>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</si>
  <si>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</si>
  <si>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</si>
  <si>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</si>
  <si>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</si>
  <si>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</si>
  <si>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</si>
  <si>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</si>
  <si>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</si>
  <si>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</si>
  <si>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</si>
  <si>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</si>
  <si>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</si>
  <si>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</si>
  <si>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</si>
  <si>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</si>
  <si>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</si>
  <si>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</si>
  <si>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</si>
  <si>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</si>
  <si>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</si>
  <si>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</si>
  <si>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</si>
  <si>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</si>
  <si>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</si>
  <si>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</si>
  <si>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</si>
  <si>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</si>
  <si>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</si>
  <si>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</si>
  <si>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</si>
  <si>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</si>
  <si>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</si>
  <si>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</si>
  <si>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</si>
  <si>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</si>
  <si>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</si>
  <si>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</si>
  <si>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</si>
  <si>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</si>
  <si>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</si>
  <si>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</si>
  <si>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</si>
  <si>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</si>
  <si>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</si>
  <si>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</si>
  <si>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</si>
  <si>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</si>
  <si>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</si>
  <si>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</si>
  <si>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</si>
  <si>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</si>
  <si>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</si>
  <si>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</si>
  <si>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</si>
  <si>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</si>
  <si>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</si>
  <si>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</si>
  <si>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</si>
  <si>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</si>
  <si>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</si>
  <si>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</si>
  <si>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</si>
  <si>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</si>
  <si>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</si>
  <si>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</si>
  <si>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</si>
  <si>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</si>
  <si>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</si>
  <si>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</si>
  <si>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</si>
  <si>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</si>
  <si>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</si>
  <si>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</si>
  <si>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</si>
  <si>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</si>
  <si>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</si>
  <si>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</si>
  <si>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</si>
  <si>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</si>
  <si>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</si>
  <si>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</si>
  <si>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</si>
  <si>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</si>
  <si>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</si>
  <si>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</si>
  <si>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</si>
  <si>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</si>
  <si>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</si>
  <si>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</si>
  <si>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</si>
  <si>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</si>
  <si>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</si>
  <si>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</si>
  <si>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</si>
  <si>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</si>
  <si>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</si>
  <si>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</si>
  <si>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</si>
  <si>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</si>
  <si>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</si>
  <si>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</si>
  <si>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</si>
  <si>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</si>
  <si>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</si>
  <si>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</si>
  <si>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</si>
  <si>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</si>
  <si>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</si>
  <si>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</si>
  <si>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</si>
  <si>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</si>
  <si>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</si>
  <si>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</si>
  <si>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</si>
  <si>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</si>
  <si>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</si>
  <si>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</si>
  <si>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</si>
  <si>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</si>
  <si>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</si>
  <si>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</si>
  <si>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</si>
  <si>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</si>
  <si>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</si>
  <si>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</si>
  <si>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</si>
  <si>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</si>
  <si>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</si>
  <si>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</si>
  <si>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</si>
  <si>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</si>
  <si>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</si>
  <si>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</si>
  <si>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</si>
  <si>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</si>
  <si>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</si>
  <si>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</si>
  <si>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</si>
  <si>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</si>
  <si>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</si>
  <si>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</si>
  <si>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</si>
  <si>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</si>
  <si>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</si>
  <si>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</si>
  <si>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</si>
  <si>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</si>
  <si>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</si>
  <si>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</si>
  <si>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</si>
  <si>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</si>
  <si>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</si>
  <si>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</si>
  <si>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</si>
  <si>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</si>
  <si>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</si>
  <si>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</si>
  <si>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</si>
  <si>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</si>
  <si>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</si>
  <si>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</si>
  <si>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</si>
  <si>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</si>
  <si>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</si>
  <si>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</si>
  <si>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</si>
  <si>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</si>
  <si>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</si>
  <si>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</si>
  <si>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</si>
  <si>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</si>
  <si>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</si>
  <si>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</si>
  <si>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</si>
  <si>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</si>
  <si>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</si>
  <si>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</si>
  <si>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</si>
  <si>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</si>
  <si>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</si>
  <si>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</si>
  <si>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</si>
  <si>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</si>
  <si>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</si>
  <si>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</si>
  <si>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</si>
  <si>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</si>
  <si>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</si>
  <si>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</si>
  <si>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</si>
  <si>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</si>
  <si>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</si>
  <si>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</si>
  <si>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</si>
  <si>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</si>
  <si>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</si>
  <si>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</si>
  <si>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</si>
  <si>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</si>
  <si>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</si>
  <si>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</si>
  <si>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</si>
  <si>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</si>
  <si>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</si>
  <si>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</si>
  <si>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</si>
  <si>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</si>
  <si>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</si>
  <si>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</si>
  <si>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</si>
  <si>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</si>
  <si>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</si>
  <si>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</si>
  <si>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</si>
  <si>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</si>
  <si>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</si>
  <si>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</si>
  <si>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</si>
  <si>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</si>
  <si>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</si>
  <si>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</si>
  <si>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</si>
  <si>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</si>
  <si>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</si>
  <si>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</si>
  <si>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</si>
  <si>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</si>
  <si>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</si>
  <si>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</si>
  <si>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</si>
  <si>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</si>
  <si>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</si>
  <si>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</si>
  <si>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</si>
  <si>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</si>
  <si>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</si>
  <si>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</si>
  <si>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</si>
  <si>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</si>
  <si>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</si>
  <si>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</si>
  <si>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</si>
  <si>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</si>
  <si>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</si>
  <si>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</si>
  <si>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</si>
  <si>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</si>
  <si>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</si>
  <si>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</si>
  <si>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</si>
  <si>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</si>
  <si>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</si>
  <si>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</si>
  <si>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</si>
  <si>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</si>
  <si>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</si>
  <si>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</si>
  <si>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</si>
  <si>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</si>
  <si>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</si>
  <si>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</si>
  <si>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</si>
  <si>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</si>
  <si>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</si>
  <si>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</si>
  <si>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</si>
  <si>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</si>
  <si>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</si>
  <si>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</si>
  <si>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</si>
  <si>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</si>
  <si>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</si>
  <si>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</si>
  <si>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</si>
  <si>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</si>
  <si>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</si>
  <si>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</si>
  <si>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</si>
  <si>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</si>
  <si>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</si>
  <si>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</si>
  <si>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</si>
  <si>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</si>
  <si>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</si>
  <si>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</si>
  <si>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</si>
  <si>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</si>
  <si>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</si>
  <si>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</si>
  <si>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</si>
  <si>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</si>
  <si>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</si>
  <si>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</si>
  <si>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</si>
  <si>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</si>
  <si>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</si>
  <si>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</si>
  <si>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</si>
  <si>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</si>
  <si>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</si>
  <si>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</si>
  <si>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</si>
  <si>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</si>
  <si>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</si>
  <si>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</si>
  <si>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</si>
  <si>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</si>
  <si>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</si>
  <si>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</si>
  <si>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</si>
  <si>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</si>
  <si>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</si>
  <si>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</si>
  <si>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</si>
  <si>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</si>
  <si>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</si>
  <si>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</si>
  <si>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</si>
  <si>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</si>
  <si>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</si>
  <si>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</si>
  <si>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</si>
  <si>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</si>
  <si>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</si>
  <si>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</si>
  <si>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</si>
  <si>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</si>
  <si>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</si>
  <si>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</si>
  <si>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</si>
  <si>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</si>
  <si>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</si>
  <si>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</si>
  <si>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</si>
  <si>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</si>
  <si>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</si>
  <si>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</si>
  <si>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</si>
  <si>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</si>
  <si>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</si>
  <si>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</si>
  <si>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</si>
  <si>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</si>
  <si>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</si>
  <si>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</si>
  <si>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</si>
  <si>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</si>
  <si>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</si>
  <si>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</si>
  <si>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</si>
  <si>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</si>
  <si>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</si>
  <si>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</si>
  <si>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</si>
  <si>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</si>
  <si>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</si>
  <si>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</si>
  <si>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</si>
  <si>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</si>
  <si>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</si>
  <si>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</si>
  <si>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</si>
  <si>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</si>
  <si>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</si>
  <si>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</si>
  <si>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</si>
  <si>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</si>
  <si>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</si>
  <si>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</si>
  <si>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</si>
  <si>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</si>
  <si>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</si>
  <si>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</si>
  <si>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</si>
  <si>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</si>
  <si>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</si>
  <si>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</si>
  <si>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</si>
  <si>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</si>
  <si>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</si>
  <si>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</si>
  <si>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</si>
  <si>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</si>
  <si>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</si>
  <si>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</si>
  <si>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</si>
  <si>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</si>
  <si>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</si>
  <si>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</si>
  <si>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</si>
  <si>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</si>
  <si>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</si>
  <si>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</si>
  <si>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</si>
  <si>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</si>
  <si>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</si>
  <si>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</si>
  <si>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</si>
  <si>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</si>
  <si>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</si>
  <si>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</si>
  <si>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</si>
  <si>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</si>
  <si>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</si>
  <si>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</si>
  <si>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</si>
  <si>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</si>
  <si>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</si>
  <si>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</si>
  <si>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</si>
  <si>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</si>
  <si>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</si>
  <si>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</si>
  <si>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</si>
  <si>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</si>
  <si>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</si>
  <si>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</si>
  <si>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</si>
  <si>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</si>
  <si>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</si>
  <si>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</si>
  <si>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</si>
  <si>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</si>
  <si>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</si>
  <si>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</si>
  <si>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</si>
  <si>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</si>
  <si>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</si>
  <si>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</si>
  <si>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</si>
  <si>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</si>
  <si>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</si>
  <si>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</si>
  <si>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</si>
  <si>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</si>
  <si>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</si>
  <si>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</si>
  <si>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</si>
  <si>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</si>
  <si>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</si>
  <si>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</si>
  <si>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</si>
  <si>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</si>
  <si>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</si>
  <si>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</si>
  <si>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</si>
  <si>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</si>
  <si>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</si>
  <si>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</si>
  <si>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</si>
  <si>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</si>
  <si>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</si>
  <si>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</si>
  <si>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</si>
  <si>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</si>
  <si>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</si>
  <si>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</si>
  <si>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</si>
  <si>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</si>
  <si>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</si>
  <si>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</si>
  <si>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</si>
  <si>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</si>
  <si>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</si>
  <si>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</si>
  <si>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</si>
  <si>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</si>
  <si>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</si>
  <si>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</si>
  <si>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</si>
  <si>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</si>
  <si>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</si>
  <si>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</si>
  <si>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</si>
  <si>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</si>
  <si>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</si>
  <si>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</si>
  <si>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</si>
  <si>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</si>
  <si>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</si>
  <si>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</si>
  <si>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</si>
  <si>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</si>
  <si>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</si>
  <si>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</si>
  <si>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</si>
  <si>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</si>
  <si>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</si>
  <si>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</si>
  <si>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</si>
  <si>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</si>
  <si>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</si>
  <si>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</si>
  <si>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</si>
  <si>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</si>
  <si>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</si>
  <si>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</si>
  <si>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</si>
  <si>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</si>
  <si>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</si>
  <si>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</si>
  <si>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</si>
  <si>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</si>
  <si>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</si>
  <si>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</si>
  <si>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</si>
  <si>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</si>
  <si>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</si>
  <si>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</si>
  <si>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</si>
  <si>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</si>
  <si>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</si>
  <si>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</si>
  <si>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</si>
  <si>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</si>
  <si>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</si>
  <si>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</si>
  <si>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</si>
  <si>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</si>
  <si>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</si>
  <si>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</si>
  <si>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</si>
  <si>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</si>
  <si>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</si>
  <si>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</si>
  <si>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</si>
  <si>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</si>
  <si>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</si>
  <si>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</si>
  <si>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</si>
  <si>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</si>
  <si>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</si>
  <si>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</si>
  <si>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</si>
  <si>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</si>
  <si>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</si>
  <si>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</si>
  <si>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</si>
  <si>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</si>
  <si>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</si>
  <si>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</si>
  <si>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</si>
  <si>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</si>
  <si>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</si>
  <si>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</si>
  <si>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</si>
  <si>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</si>
  <si>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</si>
  <si>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</si>
  <si>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</si>
  <si>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</si>
  <si>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</si>
  <si>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</si>
  <si>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</si>
  <si>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</si>
  <si>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</si>
  <si>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</si>
  <si>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</si>
  <si>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</si>
  <si>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</si>
  <si>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</si>
  <si>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</si>
  <si>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</si>
  <si>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</si>
  <si>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</si>
  <si>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</si>
  <si>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</si>
  <si>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</si>
  <si>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</si>
  <si>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</si>
  <si>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</si>
  <si>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</si>
  <si>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</si>
  <si>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</si>
  <si>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</si>
  <si>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</si>
  <si>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</si>
  <si>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</si>
  <si>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</si>
  <si>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</si>
  <si>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</si>
  <si>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</si>
  <si>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</si>
  <si>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</si>
  <si>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</si>
  <si>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</si>
  <si>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</si>
  <si>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</si>
  <si>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</si>
  <si>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</si>
  <si>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</si>
  <si>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</si>
  <si>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</si>
  <si>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</si>
  <si>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</si>
  <si>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</si>
  <si>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</si>
  <si>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</si>
  <si>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</si>
  <si>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</si>
  <si>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</si>
  <si>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</si>
  <si>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</si>
  <si>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</si>
  <si>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</si>
  <si>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</si>
  <si>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</si>
  <si>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</si>
  <si>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</si>
  <si>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</si>
  <si>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</si>
  <si>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</si>
  <si>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</si>
  <si>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</si>
  <si>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</si>
  <si>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</si>
  <si>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</si>
  <si>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</si>
  <si>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</si>
  <si>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</si>
  <si>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</si>
  <si>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</si>
  <si>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</si>
  <si>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</si>
  <si>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</si>
  <si>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</si>
  <si>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</si>
  <si>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</si>
  <si>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</si>
  <si>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</si>
  <si>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</si>
  <si>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</si>
  <si>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</si>
  <si>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</si>
  <si>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</si>
  <si>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</si>
  <si>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</si>
  <si>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</si>
  <si>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</si>
  <si>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</si>
  <si>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</si>
  <si>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</si>
  <si>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</si>
  <si>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</si>
  <si>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</si>
  <si>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</si>
  <si>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</si>
  <si>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</si>
  <si>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</si>
  <si>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</si>
  <si>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</si>
  <si>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</si>
  <si>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</si>
  <si>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</si>
  <si>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</si>
  <si>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</si>
  <si>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</si>
  <si>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</si>
  <si>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</si>
  <si>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</si>
  <si>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</si>
  <si>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</si>
  <si>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</si>
  <si>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</si>
  <si>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</si>
  <si>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</si>
  <si>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</si>
  <si>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</si>
  <si>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</si>
  <si>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</si>
  <si>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</si>
  <si>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</si>
  <si>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</si>
  <si>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</si>
  <si>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</si>
  <si>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</si>
  <si>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</si>
  <si>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</si>
  <si>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</si>
  <si>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</si>
  <si>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</si>
  <si>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</si>
  <si>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</si>
  <si>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</si>
  <si>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</si>
  <si>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</si>
  <si>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</si>
  <si>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</si>
  <si>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</si>
  <si>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</si>
  <si>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</si>
  <si>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</si>
  <si>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</si>
  <si>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</si>
  <si>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</si>
  <si>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</si>
  <si>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</si>
  <si>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</si>
  <si>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</si>
  <si>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</si>
  <si>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</si>
  <si>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</si>
  <si>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</si>
  <si>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</si>
  <si>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</si>
  <si>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</si>
  <si>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</si>
  <si>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</si>
  <si>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</si>
  <si>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</si>
  <si>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</si>
  <si>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</si>
  <si>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</si>
  <si>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</si>
  <si>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</si>
  <si>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</si>
  <si>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</si>
  <si>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</si>
  <si>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</si>
  <si>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</si>
  <si>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</si>
  <si>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</si>
  <si>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</si>
  <si>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</si>
  <si>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</si>
  <si>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</si>
  <si>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</si>
  <si>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</si>
  <si>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</si>
  <si>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</si>
  <si>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</si>
  <si>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</si>
  <si>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</si>
  <si>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</si>
  <si>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</si>
  <si>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</si>
  <si>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</si>
  <si>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</si>
  <si>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</si>
  <si>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</si>
  <si>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</si>
  <si>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</si>
  <si>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</si>
  <si>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</si>
  <si>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</si>
  <si>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</si>
  <si>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</si>
  <si>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</si>
  <si>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</si>
  <si>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</si>
  <si>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</si>
  <si>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</si>
  <si>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</si>
  <si>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</si>
  <si>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</si>
  <si>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</si>
  <si>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</si>
  <si>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</si>
  <si>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</si>
  <si>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</si>
  <si>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</si>
  <si>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</si>
  <si>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</si>
  <si>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</si>
  <si>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</si>
  <si>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</si>
  <si>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</si>
  <si>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</si>
  <si>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</si>
  <si>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</si>
  <si>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</si>
  <si>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</si>
  <si>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</si>
  <si>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</si>
  <si>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</si>
  <si>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</si>
  <si>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</si>
  <si>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</si>
  <si>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</si>
  <si>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</si>
  <si>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</si>
  <si>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</si>
  <si>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</si>
  <si>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</si>
  <si>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</si>
  <si>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</si>
  <si>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</si>
  <si>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</si>
  <si>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</si>
  <si>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</si>
  <si>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</si>
  <si>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</si>
  <si>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</si>
  <si>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</si>
  <si>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</si>
  <si>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</si>
  <si>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</si>
  <si>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</si>
  <si>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</si>
  <si>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</si>
  <si>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</si>
  <si>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</si>
  <si>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</si>
  <si>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</si>
  <si>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</si>
  <si>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</si>
  <si>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</si>
  <si>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</si>
  <si>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</si>
  <si>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</si>
  <si>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</si>
  <si>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</si>
  <si>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</si>
  <si>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</si>
  <si>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</si>
  <si>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</si>
  <si>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</si>
  <si>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</si>
  <si>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</si>
  <si>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</si>
  <si>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</si>
  <si>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</si>
  <si>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</si>
  <si>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</si>
  <si>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</si>
  <si>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</si>
  <si>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</si>
  <si>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</si>
  <si>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</si>
  <si>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</si>
  <si>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</si>
  <si>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</si>
  <si>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</si>
  <si>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</si>
  <si>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</si>
  <si>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</si>
  <si>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</si>
  <si>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</si>
  <si>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</si>
  <si>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</si>
  <si>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</si>
  <si>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</si>
  <si>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</si>
  <si>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</si>
  <si>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</si>
  <si>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</si>
  <si>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</si>
  <si>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</si>
  <si>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</si>
  <si>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</si>
  <si>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</si>
  <si>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</si>
  <si>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</si>
  <si>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</si>
  <si>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</si>
  <si>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</si>
  <si>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</si>
  <si>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</si>
  <si>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</si>
  <si>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</si>
  <si>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</si>
  <si>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</si>
  <si>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</si>
  <si>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</si>
  <si>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</si>
  <si>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</si>
  <si>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</si>
  <si>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</si>
  <si>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</si>
  <si>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</si>
  <si>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</si>
  <si>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</si>
  <si>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</si>
  <si>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</si>
  <si>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</si>
  <si>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</si>
  <si>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</si>
  <si>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</si>
  <si>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</si>
  <si>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</si>
  <si>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</si>
  <si>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</si>
  <si>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</si>
  <si>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</si>
  <si>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</si>
  <si>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</si>
  <si>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</si>
  <si>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</si>
  <si>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</si>
  <si>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</si>
  <si>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</si>
  <si>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</si>
  <si>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</si>
  <si>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</si>
  <si>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</si>
  <si>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</si>
  <si>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</si>
  <si>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</si>
  <si>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</si>
  <si>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</si>
  <si>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</si>
  <si>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</si>
  <si>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</si>
  <si>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</si>
  <si>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</si>
  <si>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</si>
  <si>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</si>
  <si>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</si>
  <si>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</si>
  <si>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</si>
  <si>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</si>
  <si>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</si>
  <si>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</si>
  <si>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</si>
  <si>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</si>
  <si>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</si>
  <si>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</si>
  <si>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</si>
  <si>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</si>
  <si>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</si>
  <si>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</si>
  <si>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</si>
  <si>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</si>
  <si>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</si>
  <si>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</si>
  <si>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</si>
  <si>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</si>
  <si>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</si>
  <si>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</si>
  <si>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</si>
  <si>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</si>
  <si>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</si>
  <si>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</si>
  <si>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</si>
  <si>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</si>
  <si>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</si>
  <si>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</si>
  <si>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</si>
  <si>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</si>
  <si>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</si>
  <si>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</si>
  <si>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</si>
  <si>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</si>
  <si>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</si>
  <si>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</si>
  <si>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</si>
  <si>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</si>
  <si>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</si>
  <si>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</si>
  <si>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</si>
  <si>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</si>
  <si>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</si>
  <si>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</si>
  <si>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</si>
  <si>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</si>
  <si>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</si>
  <si>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</si>
  <si>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</si>
  <si>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</si>
  <si>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</si>
  <si>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</si>
  <si>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</si>
  <si>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</si>
  <si>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</si>
  <si>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</si>
  <si>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</si>
  <si>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</si>
  <si>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</si>
  <si>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</si>
  <si>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</si>
  <si>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</si>
  <si>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</si>
  <si>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</si>
  <si>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</si>
  <si>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</si>
  <si>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</si>
  <si>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</si>
  <si>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</si>
  <si>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</si>
  <si>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</si>
  <si>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</si>
  <si>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</si>
  <si>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</si>
  <si>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</si>
  <si>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</si>
  <si>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</si>
  <si>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</si>
  <si>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</si>
  <si>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</si>
  <si>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</si>
  <si>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</si>
  <si>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</si>
  <si>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</si>
  <si>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</si>
  <si>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</si>
  <si>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</si>
  <si>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</si>
  <si>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</si>
  <si>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</si>
  <si>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</si>
  <si>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</si>
  <si>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</si>
  <si>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</si>
  <si>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</si>
  <si>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</si>
  <si>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</si>
  <si>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</si>
  <si>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</si>
  <si>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</si>
  <si>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</si>
  <si>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</si>
  <si>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</si>
  <si>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</si>
  <si>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</si>
  <si>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</si>
  <si>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</si>
  <si>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</si>
  <si>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</si>
  <si>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</si>
  <si>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</si>
  <si>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</si>
  <si>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</si>
  <si>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</si>
  <si>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</si>
  <si>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</si>
  <si>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</si>
  <si>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</si>
  <si>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</si>
  <si>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</si>
  <si>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</si>
  <si>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</si>
  <si>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</si>
  <si>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</si>
  <si>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</si>
  <si>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</si>
  <si>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</si>
  <si>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</si>
  <si>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</si>
  <si>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</si>
  <si>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</si>
  <si>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</si>
  <si>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</si>
  <si>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</si>
  <si>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</si>
  <si>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</si>
  <si>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</si>
  <si>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</si>
  <si>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</si>
  <si>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</si>
  <si>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</si>
  <si>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</si>
  <si>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</si>
  <si>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</si>
  <si>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</si>
  <si>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</si>
  <si>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</si>
  <si>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</si>
  <si>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</si>
  <si>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</si>
  <si>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</si>
  <si>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</si>
  <si>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</si>
  <si>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</si>
  <si>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</si>
  <si>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</si>
  <si>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</si>
  <si>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</si>
  <si>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</si>
  <si>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</si>
  <si>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</si>
  <si>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</si>
  <si>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</si>
  <si>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</si>
  <si>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</si>
  <si>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</si>
  <si>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</si>
  <si>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</si>
  <si>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</si>
  <si>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</si>
  <si>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</si>
  <si>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</si>
  <si>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</si>
  <si>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</si>
  <si>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</si>
  <si>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</si>
  <si>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</si>
  <si>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</si>
  <si>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</si>
  <si>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</si>
  <si>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</si>
  <si>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</si>
  <si>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</si>
  <si>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</si>
  <si>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</si>
  <si>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</si>
  <si>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</si>
  <si>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</si>
  <si>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</si>
  <si>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</si>
  <si>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</si>
  <si>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</si>
  <si>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</si>
  <si>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</si>
  <si>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</si>
  <si>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</si>
  <si>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</si>
  <si>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</si>
  <si>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</si>
  <si>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</si>
  <si>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</si>
  <si>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</si>
  <si>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</si>
  <si>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</si>
  <si>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</si>
  <si>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</si>
  <si>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</si>
  <si>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</si>
  <si>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</si>
  <si>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</si>
  <si>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</si>
  <si>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</si>
  <si>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</si>
  <si>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</si>
  <si>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</si>
  <si>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</si>
  <si>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</si>
  <si>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</si>
  <si>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</si>
  <si>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</si>
  <si>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</si>
  <si>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</si>
  <si>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</si>
  <si>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</si>
  <si>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</si>
  <si>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</si>
  <si>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</si>
  <si>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</si>
  <si>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</si>
  <si>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</si>
  <si>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</si>
  <si>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</si>
  <si>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</si>
  <si>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</si>
  <si>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</si>
  <si>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</si>
  <si>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</si>
  <si>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</si>
  <si>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</si>
  <si>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</si>
  <si>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</si>
  <si>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</si>
  <si>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</si>
  <si>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</si>
  <si>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</si>
  <si>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</si>
  <si>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</si>
  <si>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</si>
  <si>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</si>
  <si>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</si>
  <si>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</si>
  <si>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</si>
  <si>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</si>
  <si>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</si>
  <si>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</si>
  <si>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</si>
  <si>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</si>
  <si>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</si>
  <si>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</si>
  <si>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</si>
  <si>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</si>
  <si>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</si>
  <si>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</si>
  <si>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</si>
  <si>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</si>
  <si>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</si>
  <si>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</si>
  <si>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</si>
  <si>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</si>
  <si>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</si>
  <si>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</si>
  <si>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</si>
  <si>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</si>
  <si>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</si>
  <si>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</si>
  <si>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</si>
  <si>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</si>
  <si>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</si>
  <si>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</si>
  <si>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</si>
  <si>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</si>
  <si>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</si>
  <si>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</si>
  <si>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</si>
  <si>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</si>
  <si>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</si>
  <si>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</si>
  <si>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</si>
  <si>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</si>
  <si>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</si>
  <si>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</si>
  <si>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</si>
  <si>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</si>
  <si>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</si>
  <si>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</si>
  <si>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</si>
  <si>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</si>
  <si>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</si>
  <si>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</si>
  <si>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</si>
  <si>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</si>
  <si>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</si>
  <si>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</si>
  <si>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</si>
  <si>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</si>
  <si>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</si>
  <si>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</si>
  <si>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</si>
  <si>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</si>
  <si>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</si>
  <si>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</si>
  <si>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</si>
  <si>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</si>
  <si>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</si>
  <si>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</si>
  <si>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</si>
  <si>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</si>
  <si>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</si>
  <si>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</si>
  <si>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</si>
  <si>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</si>
  <si>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</si>
  <si>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</si>
  <si>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</si>
  <si>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</si>
  <si>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</si>
  <si>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</si>
  <si>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</si>
  <si>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</si>
  <si>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</si>
  <si>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</si>
  <si>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</si>
  <si>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</si>
  <si>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</si>
  <si>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</si>
  <si>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</si>
  <si>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</si>
  <si>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</si>
  <si>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</si>
  <si>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</si>
  <si>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</si>
  <si>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</si>
  <si>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</si>
  <si>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</si>
  <si>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</si>
  <si>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</si>
  <si>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</si>
  <si>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</si>
  <si>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</si>
  <si>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</si>
  <si>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</si>
  <si>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</si>
  <si>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</si>
  <si>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</si>
  <si>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</si>
  <si>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</si>
  <si>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</si>
  <si>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</si>
  <si>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</si>
  <si>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</si>
  <si>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</si>
  <si>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</si>
  <si>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</si>
  <si>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</si>
  <si>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</si>
  <si>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</si>
  <si>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</si>
  <si>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</si>
  <si>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</si>
  <si>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</si>
  <si>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</si>
  <si>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</si>
  <si>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</si>
  <si>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</si>
  <si>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</si>
  <si>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</si>
  <si>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</si>
  <si>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</si>
  <si>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</si>
  <si>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</si>
  <si>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</si>
  <si>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</si>
  <si>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</si>
  <si>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</si>
  <si>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</si>
  <si>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</si>
  <si>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</si>
  <si>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</si>
  <si>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</si>
  <si>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</si>
  <si>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</si>
  <si>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</si>
  <si>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</si>
  <si>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</si>
  <si>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</si>
  <si>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</si>
  <si>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</si>
  <si>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</si>
  <si>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</si>
  <si>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</si>
  <si>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</si>
  <si>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</si>
  <si>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</si>
  <si>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</si>
  <si>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</si>
  <si>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</si>
  <si>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</si>
  <si>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</si>
  <si>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</si>
  <si>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</si>
  <si>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</si>
  <si>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</si>
  <si>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</si>
  <si>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</si>
  <si>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</si>
  <si>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</si>
  <si>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</si>
  <si>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</si>
  <si>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</si>
  <si>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</si>
  <si>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</si>
  <si>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</si>
  <si>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</si>
  <si>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</si>
  <si>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</si>
  <si>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</si>
  <si>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</si>
  <si>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</si>
  <si>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</si>
  <si>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</si>
  <si>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</si>
  <si>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</si>
  <si>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</si>
  <si>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</si>
  <si>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</si>
  <si>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</si>
  <si>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</si>
  <si>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</si>
  <si>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</si>
  <si>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</si>
  <si>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</si>
  <si>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</si>
  <si>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</si>
  <si>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</si>
  <si>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</si>
  <si>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</si>
  <si>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</si>
  <si>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</si>
  <si>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</si>
  <si>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</si>
  <si>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</si>
  <si>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</si>
  <si>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</si>
  <si>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</si>
  <si>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</si>
  <si>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</si>
  <si>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</si>
  <si>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</si>
  <si>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</si>
  <si>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</si>
  <si>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</si>
  <si>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</si>
  <si>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</si>
  <si>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</si>
  <si>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</si>
  <si>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</si>
  <si>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</si>
  <si>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</si>
  <si>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</si>
  <si>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</si>
  <si>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</si>
  <si>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</si>
  <si>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</si>
  <si>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</si>
  <si>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</si>
  <si>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</si>
  <si>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</si>
  <si>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</si>
  <si>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</si>
  <si>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</si>
  <si>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</si>
  <si>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</si>
  <si>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</si>
  <si>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</si>
  <si>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</si>
  <si>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</si>
  <si>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</si>
  <si>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</si>
  <si>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</si>
  <si>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</si>
  <si>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</si>
  <si>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</si>
  <si>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</si>
  <si>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</si>
  <si>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</si>
  <si>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</si>
  <si>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</si>
  <si>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</si>
  <si>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</si>
  <si>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</si>
  <si>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</si>
  <si>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</si>
  <si>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</si>
  <si>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</si>
  <si>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</si>
  <si>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</si>
  <si>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</si>
  <si>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</si>
  <si>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</si>
  <si>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</si>
  <si>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</si>
  <si>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</si>
  <si>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</si>
  <si>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</si>
  <si>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</si>
  <si>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</si>
  <si>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</si>
  <si>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</si>
  <si>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</si>
  <si>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</si>
  <si>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</si>
  <si>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</si>
  <si>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</si>
  <si>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</si>
  <si>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</si>
  <si>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</si>
  <si>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</si>
  <si>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</si>
  <si>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</si>
  <si>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</si>
  <si>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</si>
  <si>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</si>
  <si>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</si>
  <si>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</si>
  <si>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</si>
  <si>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</si>
  <si>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</si>
  <si>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</si>
  <si>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</si>
  <si>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</si>
  <si>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</si>
  <si>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</si>
  <si>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</si>
  <si>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</si>
  <si>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</si>
  <si>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</si>
  <si>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</si>
  <si>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</si>
  <si>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</si>
  <si>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</si>
  <si>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</si>
  <si>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</si>
  <si>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</si>
  <si>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</si>
  <si>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</si>
  <si>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</si>
  <si>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</si>
  <si>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</si>
  <si>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</si>
  <si>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</si>
  <si>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</si>
  <si>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</si>
  <si>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</si>
  <si>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</si>
  <si>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</si>
  <si>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</si>
  <si>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</si>
  <si>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</si>
  <si>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</si>
  <si>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</si>
  <si>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</si>
  <si>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</si>
  <si>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</si>
  <si>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</si>
  <si>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</si>
  <si>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</si>
  <si>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</si>
  <si>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</si>
  <si>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</si>
  <si>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</si>
  <si>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</si>
  <si>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</si>
  <si>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</si>
  <si>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</si>
  <si>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</si>
  <si>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</si>
  <si>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</si>
  <si>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</si>
  <si>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</si>
  <si>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</si>
  <si>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</si>
  <si>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</si>
  <si>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</si>
  <si>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</si>
  <si>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</si>
  <si>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</si>
  <si>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</si>
  <si>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</si>
  <si>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</si>
  <si>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</si>
  <si>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</si>
  <si>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</si>
  <si>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</si>
  <si>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</si>
  <si>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</si>
  <si>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</si>
  <si>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</si>
  <si>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</si>
  <si>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</si>
  <si>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</si>
  <si>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</si>
  <si>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</si>
  <si>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</si>
  <si>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</si>
  <si>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</si>
  <si>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</si>
  <si>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</si>
  <si>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</si>
  <si>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</si>
  <si>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</si>
  <si>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</si>
  <si>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</si>
  <si>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</si>
  <si>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</si>
  <si>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</si>
  <si>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</si>
  <si>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</si>
  <si>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</si>
  <si>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</si>
  <si>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</si>
  <si>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</si>
  <si>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</si>
  <si>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</si>
  <si>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</si>
  <si>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</si>
  <si>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</si>
  <si>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</si>
  <si>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</si>
  <si>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</si>
  <si>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</si>
  <si>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</si>
  <si>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</si>
  <si>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</si>
  <si>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</si>
  <si>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</si>
  <si>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</si>
  <si>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</si>
  <si>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</si>
  <si>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</si>
  <si>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</si>
  <si>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</si>
  <si>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</si>
  <si>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</si>
  <si>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</si>
  <si>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</si>
  <si>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</si>
  <si>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</si>
  <si>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</si>
  <si>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</si>
  <si>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</si>
  <si>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</si>
  <si>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</si>
  <si>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</si>
  <si>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</si>
  <si>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</si>
  <si>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</si>
  <si>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</si>
  <si>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</si>
  <si>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</si>
  <si>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</si>
  <si>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</si>
  <si>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</si>
  <si>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</si>
  <si>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</si>
  <si>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</si>
  <si>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</si>
  <si>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</si>
  <si>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</si>
  <si>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</si>
  <si>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</si>
  <si>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</si>
  <si>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</si>
  <si>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</si>
  <si>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</si>
  <si>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</si>
  <si>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</si>
  <si>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</si>
  <si>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</si>
  <si>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</si>
  <si>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</si>
  <si>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</si>
  <si>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</si>
  <si>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</si>
  <si>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</si>
  <si>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</si>
  <si>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</si>
  <si>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</si>
  <si>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</si>
  <si>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</si>
  <si>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</si>
  <si>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</si>
  <si>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</si>
  <si>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</si>
  <si>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</si>
  <si>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</si>
  <si>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</si>
  <si>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</si>
  <si>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</si>
  <si>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</si>
  <si>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</si>
  <si>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</si>
  <si>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</si>
  <si>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</si>
  <si>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</si>
  <si>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</si>
  <si>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</si>
  <si>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</si>
  <si>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</si>
  <si>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</si>
  <si>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</si>
  <si>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</si>
  <si>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</si>
  <si>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</si>
  <si>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</si>
  <si>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</si>
  <si>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</si>
  <si>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</si>
  <si>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</si>
  <si>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</si>
  <si>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</si>
  <si>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</si>
  <si>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</si>
  <si>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</si>
  <si>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</si>
  <si>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</si>
  <si>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</si>
  <si>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</si>
  <si>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</si>
  <si>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</si>
  <si>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</si>
  <si>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</si>
  <si>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</si>
  <si>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</si>
  <si>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</si>
  <si>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</si>
  <si>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</si>
  <si>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</si>
  <si>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</si>
  <si>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</si>
  <si>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</si>
  <si>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</si>
  <si>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</si>
  <si>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</si>
  <si>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</si>
  <si>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</si>
  <si>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</si>
  <si>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</si>
  <si>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</si>
  <si>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</si>
  <si>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</si>
  <si>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</si>
  <si>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</si>
  <si>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</si>
  <si>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</si>
  <si>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</si>
  <si>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</si>
  <si>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</si>
  <si>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</si>
  <si>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</si>
  <si>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</si>
  <si>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</si>
  <si>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</si>
  <si>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</si>
  <si>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</si>
  <si>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</si>
  <si>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</si>
  <si>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</si>
  <si>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</si>
  <si>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</si>
  <si>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</si>
  <si>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</si>
  <si>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</si>
  <si>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</si>
  <si>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</si>
  <si>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</si>
  <si>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</si>
  <si>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</si>
  <si>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</si>
  <si>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</si>
  <si>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</si>
  <si>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</si>
  <si>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</si>
  <si>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</si>
  <si>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</si>
  <si>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</si>
  <si>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</si>
  <si>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</si>
  <si>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</si>
  <si>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</si>
  <si>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</si>
  <si>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</si>
  <si>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</si>
  <si>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</si>
  <si>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</si>
  <si>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</si>
  <si>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</si>
  <si>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</si>
  <si>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</si>
  <si>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</si>
  <si>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</si>
  <si>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</si>
  <si>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</si>
  <si>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</si>
  <si>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</si>
  <si>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</si>
  <si>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</si>
  <si>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</si>
  <si>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</si>
  <si>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</si>
  <si>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</si>
  <si>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</si>
  <si>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</si>
  <si>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</si>
  <si>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</si>
  <si>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</si>
  <si>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</si>
  <si>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</si>
  <si>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</si>
  <si>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</si>
  <si>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</si>
  <si>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</si>
  <si>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</si>
  <si>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</si>
  <si>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</si>
  <si>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</si>
  <si>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</si>
  <si>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</si>
  <si>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</si>
  <si>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</si>
  <si>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</si>
  <si>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</si>
  <si>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</si>
  <si>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</si>
  <si>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</si>
  <si>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</si>
  <si>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</si>
  <si>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</si>
  <si>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</si>
  <si>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</si>
  <si>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</si>
  <si>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</si>
  <si>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</si>
  <si>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</si>
  <si>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</si>
  <si>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</si>
  <si>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</si>
  <si>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</si>
  <si>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</si>
  <si>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</si>
  <si>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</si>
  <si>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</si>
  <si>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</si>
  <si>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</si>
  <si>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</si>
  <si>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</si>
  <si>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</si>
  <si>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</si>
  <si>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</si>
  <si>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</si>
  <si>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</si>
  <si>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</si>
  <si>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</si>
  <si>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</si>
  <si>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</si>
  <si>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</si>
  <si>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</si>
  <si>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</si>
  <si>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</si>
  <si>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</si>
  <si>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</si>
  <si>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</si>
  <si>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</si>
  <si>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</si>
  <si>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</si>
  <si>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</si>
  <si>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</si>
  <si>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</si>
  <si>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</si>
  <si>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</si>
  <si>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</si>
  <si>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</si>
  <si>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</si>
  <si>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</si>
  <si>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</si>
  <si>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</si>
  <si>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</si>
  <si>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</si>
  <si>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</si>
  <si>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</si>
  <si>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</si>
  <si>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</si>
  <si>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</si>
  <si>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</si>
  <si>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</si>
  <si>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</si>
  <si>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</si>
  <si>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</si>
  <si>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</si>
  <si>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</si>
  <si>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</si>
  <si>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</si>
  <si>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</si>
  <si>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</si>
  <si>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</si>
  <si>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</si>
  <si>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</si>
  <si>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</si>
  <si>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</si>
  <si>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</si>
  <si>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</si>
  <si>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</si>
  <si>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</si>
  <si>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</si>
  <si>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</si>
  <si>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</si>
  <si>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</si>
  <si>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</si>
  <si>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</si>
  <si>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</si>
  <si>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</si>
  <si>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</si>
  <si>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</si>
  <si>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</si>
  <si>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</si>
  <si>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</si>
  <si>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</si>
  <si>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</si>
  <si>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</si>
  <si>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</si>
  <si>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</si>
  <si>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</si>
  <si>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</si>
  <si>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</si>
  <si>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</si>
  <si>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</si>
  <si>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</si>
  <si>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</si>
  <si>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</si>
  <si>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</si>
  <si>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</si>
  <si>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</si>
  <si>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</si>
  <si>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</si>
  <si>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</si>
  <si>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</si>
  <si>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</si>
  <si>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</si>
  <si>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</si>
  <si>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</si>
  <si>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</si>
  <si>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</si>
  <si>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</si>
  <si>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</si>
  <si>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</si>
  <si>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</si>
  <si>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</si>
  <si>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</si>
  <si>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</si>
  <si>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</si>
  <si>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</si>
  <si>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</si>
  <si>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</si>
  <si>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</si>
  <si>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</si>
  <si>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</si>
  <si>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</si>
  <si>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</si>
  <si>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</si>
  <si>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</si>
  <si>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</si>
  <si>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</si>
  <si>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</si>
  <si>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</si>
  <si>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</si>
  <si>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</si>
  <si>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</si>
  <si>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</si>
  <si>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</si>
  <si>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</si>
  <si>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</si>
  <si>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</si>
  <si>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</si>
  <si>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</si>
  <si>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</si>
  <si>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</si>
  <si>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</si>
  <si>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</si>
  <si>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</si>
  <si>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</si>
  <si>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</si>
  <si>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</si>
  <si>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</si>
  <si>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</si>
  <si>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</si>
  <si>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</si>
  <si>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</si>
  <si>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</si>
  <si>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</si>
  <si>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</si>
  <si>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</si>
  <si>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</si>
  <si>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</si>
  <si>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</si>
  <si>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</si>
  <si>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</si>
  <si>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</si>
  <si>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</si>
  <si>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</si>
  <si>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</si>
  <si>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</si>
  <si>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</si>
  <si>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</si>
  <si>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</si>
  <si>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</si>
  <si>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</si>
  <si>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</si>
  <si>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</si>
  <si>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</si>
  <si>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</si>
  <si>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</si>
  <si>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</si>
  <si>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</si>
  <si>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</si>
  <si>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</si>
  <si>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</si>
  <si>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</si>
  <si>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</si>
  <si>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</si>
  <si>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</si>
  <si>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</si>
  <si>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</si>
  <si>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</si>
  <si>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</si>
  <si>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</si>
  <si>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</si>
  <si>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</si>
  <si>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</si>
  <si>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</si>
  <si>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</si>
  <si>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</si>
  <si>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</si>
  <si>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</si>
  <si>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</si>
  <si>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</si>
  <si>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</si>
  <si>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</si>
  <si>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</si>
  <si>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</si>
  <si>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</si>
  <si>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</si>
  <si>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</si>
  <si>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</si>
  <si>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</si>
  <si>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</si>
  <si>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</si>
  <si>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</si>
  <si>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</si>
  <si>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</si>
  <si>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</si>
  <si>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</si>
  <si>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</si>
  <si>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</si>
  <si>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</si>
  <si>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</si>
  <si>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</si>
  <si>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</si>
  <si>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</si>
  <si>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</si>
  <si>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</si>
  <si>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</si>
  <si>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</si>
  <si>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</si>
  <si>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</si>
  <si>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</si>
  <si>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</si>
  <si>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</si>
  <si>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</si>
  <si>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</si>
  <si>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</si>
  <si>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</si>
  <si>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</si>
  <si>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</si>
  <si>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</si>
  <si>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</si>
  <si>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</si>
  <si>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</si>
  <si>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</si>
  <si>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</si>
  <si>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</si>
  <si>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</si>
  <si>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</si>
  <si>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</si>
  <si>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</si>
  <si>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</si>
  <si>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</si>
  <si>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</si>
  <si>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</si>
  <si>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</si>
  <si>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</si>
  <si>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</si>
  <si>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</si>
  <si>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</si>
  <si>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</si>
  <si>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</si>
  <si>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</si>
  <si>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</si>
  <si>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</si>
  <si>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</si>
  <si>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</si>
  <si>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</si>
  <si>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</si>
  <si>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</si>
  <si>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</si>
  <si>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</si>
  <si>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</si>
  <si>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</si>
  <si>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</si>
  <si>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</si>
  <si>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</si>
  <si>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</si>
  <si>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</si>
  <si>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</si>
  <si>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</si>
  <si>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</si>
  <si>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</si>
  <si>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</si>
  <si>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</si>
  <si>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</si>
  <si>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</si>
  <si>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</si>
  <si>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</si>
  <si>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</si>
  <si>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</si>
  <si>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</si>
  <si>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</si>
  <si>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</si>
  <si>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</si>
  <si>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</si>
  <si>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</si>
  <si>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</si>
  <si>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</si>
  <si>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</si>
  <si>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</si>
  <si>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</si>
  <si>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</si>
  <si>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</si>
  <si>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</si>
  <si>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</si>
  <si>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</si>
  <si>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</si>
  <si>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</si>
  <si>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</si>
  <si>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</si>
  <si>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</si>
  <si>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</si>
  <si>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</si>
  <si>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</si>
  <si>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</si>
  <si>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</si>
  <si>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</si>
  <si>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</si>
  <si>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</si>
  <si>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</si>
  <si>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</si>
  <si>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</si>
  <si>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</si>
  <si>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</si>
  <si>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</si>
  <si>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</si>
  <si>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</si>
  <si>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</si>
  <si>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</si>
  <si>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</si>
  <si>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</si>
  <si>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</si>
  <si>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</si>
  <si>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</si>
  <si>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</si>
  <si>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</si>
  <si>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</si>
  <si>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</si>
  <si>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</si>
  <si>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</si>
  <si>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</si>
  <si>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</si>
  <si>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</si>
  <si>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</si>
  <si>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</si>
  <si>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</si>
  <si>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</si>
  <si>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</si>
  <si>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</si>
  <si>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</si>
  <si>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</si>
  <si>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</si>
  <si>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</si>
  <si>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</si>
  <si>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</si>
  <si>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</si>
  <si>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</si>
  <si>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</si>
  <si>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</si>
  <si>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</si>
  <si>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</si>
  <si>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</si>
  <si>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</si>
  <si>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</si>
  <si>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</si>
  <si>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</si>
  <si>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</si>
  <si>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</si>
  <si>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</si>
  <si>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</si>
  <si>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</si>
  <si>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</si>
  <si>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</si>
  <si>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</si>
  <si>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</si>
  <si>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</si>
  <si>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</si>
  <si>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</si>
  <si>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</si>
  <si>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</si>
  <si>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</si>
  <si>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</si>
  <si>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</si>
  <si>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</si>
  <si>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</si>
  <si>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</si>
  <si>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</si>
  <si>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</si>
  <si>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</si>
  <si>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</si>
  <si>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</si>
  <si>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</si>
  <si>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</si>
  <si>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</si>
  <si>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</si>
  <si>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</si>
  <si>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</si>
  <si>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</si>
  <si>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</si>
  <si>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</si>
  <si>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</si>
  <si>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</si>
  <si>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</si>
  <si>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</si>
  <si>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</si>
  <si>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</si>
  <si>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</si>
  <si>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</si>
  <si>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</si>
  <si>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</si>
  <si>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</si>
  <si>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</si>
  <si>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</si>
  <si>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</si>
  <si>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</si>
  <si>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</si>
  <si>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</si>
  <si>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</si>
  <si>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</si>
  <si>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</si>
  <si>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</si>
  <si>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</si>
  <si>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</si>
  <si>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</si>
  <si>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</si>
  <si>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</si>
  <si>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</si>
  <si>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</si>
  <si>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</si>
  <si>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</si>
  <si>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</si>
  <si>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</si>
  <si>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</si>
  <si>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</si>
  <si>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</si>
  <si>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</si>
  <si>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</si>
  <si>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</si>
  <si>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</si>
  <si>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</si>
  <si>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</si>
  <si>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</si>
  <si>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</si>
  <si>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</si>
  <si>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</si>
  <si>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</si>
  <si>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</si>
  <si>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</si>
  <si>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</si>
  <si>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</si>
  <si>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</si>
  <si>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</si>
  <si>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</si>
  <si>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</si>
  <si>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</si>
  <si>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</si>
  <si>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</si>
  <si>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</si>
  <si>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</si>
  <si>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</si>
  <si>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</si>
  <si>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</si>
  <si>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</si>
  <si>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</si>
  <si>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</si>
  <si>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</si>
  <si>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</si>
  <si>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</si>
  <si>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</si>
  <si>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</si>
  <si>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</si>
  <si>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</si>
  <si>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</si>
  <si>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</si>
  <si>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</si>
  <si>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</si>
  <si>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</si>
  <si>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</si>
  <si>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</si>
  <si>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</si>
  <si>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</si>
  <si>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</si>
  <si>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</si>
  <si>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</si>
  <si>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</si>
  <si>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</si>
  <si>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</si>
  <si>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</si>
  <si>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</si>
  <si>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</si>
  <si>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</si>
  <si>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</si>
  <si>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</si>
  <si>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</si>
  <si>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</si>
  <si>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</si>
  <si>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</si>
  <si>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</si>
  <si>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</si>
  <si>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</si>
  <si>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</si>
  <si>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</si>
  <si>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</si>
  <si>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</si>
  <si>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</si>
  <si>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</si>
  <si>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</si>
  <si>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</si>
  <si>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</si>
  <si>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</si>
  <si>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</si>
  <si>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</si>
  <si>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</si>
  <si>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</si>
  <si>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</si>
  <si>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</si>
  <si>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</si>
  <si>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</si>
  <si>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</si>
  <si>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</si>
  <si>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</si>
  <si>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</si>
  <si>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</si>
  <si>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</si>
  <si>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</si>
  <si>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</si>
  <si>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</si>
  <si>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</si>
  <si>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</si>
  <si>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</si>
  <si>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</si>
  <si>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</si>
  <si>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</si>
  <si>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</si>
  <si>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</si>
  <si>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</si>
  <si>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</si>
  <si>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</si>
  <si>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</si>
  <si>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</si>
  <si>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</si>
  <si>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</si>
  <si>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</si>
  <si>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</si>
  <si>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</si>
  <si>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</si>
  <si>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</si>
  <si>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</si>
  <si>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</si>
  <si>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</si>
  <si>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</si>
  <si>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</si>
  <si>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</si>
  <si>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</si>
  <si>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</si>
  <si>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</si>
  <si>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</si>
  <si>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</si>
  <si>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</si>
  <si>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</si>
  <si>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</si>
  <si>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</si>
  <si>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</si>
  <si>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</si>
  <si>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</si>
  <si>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</si>
  <si>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</si>
  <si>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</si>
  <si>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</si>
  <si>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</si>
  <si>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</si>
  <si>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</si>
  <si>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</si>
  <si>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</si>
  <si>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</si>
  <si>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</si>
  <si>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</si>
  <si>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</si>
  <si>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</si>
  <si>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</si>
  <si>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</si>
  <si>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</si>
  <si>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</si>
  <si>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</si>
  <si>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</si>
  <si>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</si>
  <si>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</si>
  <si>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</si>
  <si>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</si>
  <si>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</si>
  <si>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</si>
  <si>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</si>
  <si>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</si>
  <si>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</si>
  <si>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</si>
  <si>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</si>
  <si>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</si>
  <si>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</si>
  <si>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</si>
  <si>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</si>
  <si>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</si>
  <si>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</si>
  <si>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</si>
  <si>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</si>
  <si>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</si>
  <si>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</si>
  <si>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</si>
  <si>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</si>
  <si>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</si>
  <si>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</si>
  <si>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</si>
  <si>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</si>
  <si>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</si>
  <si>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</si>
  <si>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</si>
  <si>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</si>
  <si>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</si>
  <si>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</si>
  <si>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</si>
  <si>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</si>
  <si>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</si>
  <si>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</si>
  <si>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</si>
  <si>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</si>
  <si>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</si>
  <si>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</si>
  <si>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</si>
  <si>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</si>
  <si>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</si>
  <si>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</si>
  <si>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</si>
  <si>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</si>
  <si>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</si>
  <si>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</si>
  <si>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</si>
  <si>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</si>
  <si>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</si>
  <si>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</si>
  <si>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</si>
  <si>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</si>
  <si>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</si>
  <si>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</si>
  <si>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</si>
  <si>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</si>
  <si>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</si>
  <si>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</si>
  <si>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</si>
  <si>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</si>
  <si>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</si>
  <si>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</si>
  <si>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</si>
  <si>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</si>
  <si>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</si>
  <si>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</si>
  <si>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</si>
  <si>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</si>
  <si>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</si>
  <si>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</si>
  <si>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</si>
  <si>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</si>
  <si>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</si>
  <si>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</si>
  <si>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</si>
  <si>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</si>
  <si>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</si>
  <si>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</si>
  <si>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</si>
  <si>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</si>
  <si>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</si>
  <si>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</si>
  <si>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</si>
  <si>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</si>
  <si>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</si>
  <si>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</si>
  <si>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</si>
  <si>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</si>
  <si>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</si>
  <si>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</si>
  <si>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</si>
  <si>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</si>
  <si>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</si>
  <si>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</si>
  <si>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</si>
  <si>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</si>
  <si>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</si>
  <si>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</si>
  <si>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</si>
  <si>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</si>
  <si>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</si>
  <si>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</si>
  <si>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</si>
  <si>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</si>
  <si>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</si>
  <si>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</si>
  <si>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</si>
  <si>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</si>
  <si>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</si>
  <si>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</si>
  <si>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</si>
  <si>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</si>
  <si>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</si>
  <si>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</si>
  <si>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</si>
  <si>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</si>
  <si>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</si>
  <si>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</si>
  <si>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</si>
  <si>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</si>
  <si>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</si>
  <si>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</si>
  <si>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</si>
  <si>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</si>
  <si>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</si>
  <si>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</si>
  <si>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</si>
  <si>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</si>
  <si>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</si>
  <si>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</si>
  <si>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</si>
  <si>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</si>
  <si>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</si>
  <si>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</si>
  <si>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</si>
  <si>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</si>
  <si>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</si>
  <si>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</si>
  <si>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</si>
  <si>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</si>
  <si>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</si>
  <si>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</si>
  <si>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</si>
  <si>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</si>
  <si>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</si>
  <si>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</si>
  <si>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</si>
  <si>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</si>
  <si>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</si>
  <si>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</si>
  <si>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</si>
  <si>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</si>
  <si>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</si>
  <si>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</si>
  <si>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</si>
  <si>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</si>
  <si>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</si>
  <si>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</si>
  <si>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</si>
  <si>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</si>
  <si>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</si>
  <si>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</si>
  <si>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</si>
  <si>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</si>
  <si>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</si>
  <si>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</si>
  <si>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</si>
  <si>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</si>
  <si>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</si>
  <si>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</si>
  <si>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</si>
  <si>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</si>
  <si>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</si>
  <si>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</si>
  <si>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</si>
  <si>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</si>
  <si>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</si>
  <si>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</si>
  <si>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</si>
  <si>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</si>
  <si>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</si>
  <si>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</si>
  <si>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</si>
  <si>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</si>
  <si>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</si>
  <si>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</si>
  <si>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</si>
  <si>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</si>
  <si>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</si>
  <si>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</si>
  <si>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</si>
  <si>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</si>
  <si>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</si>
  <si>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</si>
  <si>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</si>
  <si>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</si>
  <si>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</si>
  <si>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</si>
  <si>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</si>
  <si>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</si>
  <si>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</si>
  <si>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</si>
  <si>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</si>
  <si>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</si>
  <si>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</si>
  <si>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</si>
  <si>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</si>
  <si>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</si>
  <si>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</si>
  <si>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</si>
  <si>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</si>
  <si>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</si>
  <si>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</si>
  <si>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</si>
  <si>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</si>
  <si>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</si>
  <si>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</si>
  <si>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</si>
  <si>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</si>
  <si>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</si>
  <si>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</si>
  <si>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</si>
  <si>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</si>
  <si>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</si>
  <si>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</si>
  <si>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</si>
  <si>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</si>
  <si>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</si>
  <si>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</si>
  <si>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</si>
  <si>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</si>
  <si>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</si>
  <si>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</si>
  <si>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</si>
  <si>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</si>
  <si>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</si>
  <si>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</si>
  <si>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</si>
  <si>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</si>
  <si>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</si>
  <si>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</si>
  <si>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</si>
  <si>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</si>
  <si>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</si>
  <si>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</si>
  <si>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</si>
  <si>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</si>
  <si>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</si>
  <si>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</si>
  <si>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</si>
  <si>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</si>
  <si>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</si>
  <si>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</si>
  <si>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</si>
  <si>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</si>
  <si>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</si>
  <si>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</si>
  <si>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</si>
  <si>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</si>
  <si>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</si>
  <si>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</si>
  <si>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</si>
  <si>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</si>
  <si>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</si>
  <si>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</si>
  <si>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</si>
  <si>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</si>
  <si>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</si>
  <si>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</si>
  <si>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</si>
  <si>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</si>
  <si>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</si>
  <si>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</si>
  <si>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</si>
  <si>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</si>
  <si>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</si>
  <si>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</si>
  <si>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</si>
  <si>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</si>
  <si>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</si>
  <si>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</si>
  <si>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</si>
  <si>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</si>
  <si>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</si>
  <si>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</si>
  <si>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</si>
  <si>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</si>
  <si>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</si>
  <si>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</si>
  <si>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</si>
  <si>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</si>
  <si>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</si>
  <si>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</si>
  <si>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</si>
  <si>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</si>
  <si>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</si>
  <si>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</si>
  <si>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</si>
  <si>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</si>
  <si>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</si>
  <si>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</si>
  <si>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</si>
  <si>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</si>
  <si>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</si>
  <si>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</si>
  <si>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</si>
  <si>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</si>
  <si>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</si>
  <si>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</si>
  <si>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</si>
  <si>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</si>
  <si>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</si>
  <si>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</si>
  <si>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</si>
  <si>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</si>
  <si>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</si>
  <si>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</si>
  <si>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</si>
  <si>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</si>
  <si>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</si>
  <si>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</si>
  <si>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</si>
  <si>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</si>
  <si>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</si>
  <si>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</si>
  <si>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</si>
  <si>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</si>
  <si>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</si>
  <si>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</si>
  <si>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</si>
  <si>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</si>
  <si>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</si>
  <si>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</si>
  <si>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</si>
  <si>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</si>
  <si>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</si>
  <si>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</si>
  <si>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</si>
  <si>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</si>
  <si>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</si>
  <si>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</si>
  <si>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</si>
  <si>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</si>
  <si>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</si>
  <si>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</si>
  <si>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</si>
  <si>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</si>
  <si>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</si>
  <si>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</si>
  <si>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</si>
  <si>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</si>
  <si>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</si>
  <si>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</si>
  <si>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</si>
  <si>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</si>
  <si>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</si>
  <si>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</si>
  <si>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</si>
  <si>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</si>
  <si>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</si>
  <si>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</si>
  <si>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</si>
  <si>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</si>
  <si>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</si>
  <si>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</si>
  <si>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</si>
  <si>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</si>
  <si>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</si>
  <si>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</si>
  <si>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</si>
  <si>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</si>
  <si>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</si>
  <si>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</si>
  <si>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</si>
  <si>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</si>
  <si>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</si>
  <si>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</si>
  <si>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</si>
  <si>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</si>
  <si>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</si>
  <si>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</si>
  <si>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</si>
  <si>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</si>
  <si>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</si>
  <si>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</si>
  <si>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</si>
  <si>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</si>
  <si>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</si>
  <si>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</si>
  <si>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</si>
  <si>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</si>
  <si>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</si>
  <si>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</si>
  <si>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</si>
  <si>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</si>
  <si>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</si>
  <si>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</si>
  <si>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</si>
  <si>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</si>
  <si>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</si>
  <si>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</si>
  <si>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</si>
  <si>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</si>
  <si>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</si>
  <si>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</si>
  <si>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</si>
  <si>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</si>
  <si>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</si>
  <si>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</si>
  <si>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</si>
  <si>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</si>
  <si>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</si>
  <si>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</si>
  <si>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</si>
  <si>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</si>
  <si>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</si>
  <si>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</si>
  <si>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</si>
  <si>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</si>
  <si>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</si>
  <si>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</si>
  <si>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</si>
  <si>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</si>
  <si>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</si>
  <si>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</si>
  <si>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</si>
  <si>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</si>
  <si>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</si>
  <si>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</si>
  <si>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</si>
  <si>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</si>
  <si>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</si>
  <si>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</si>
  <si>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</si>
  <si>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</si>
  <si>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</si>
  <si>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</si>
  <si>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</si>
  <si>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</si>
  <si>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</si>
  <si>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</si>
  <si>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</si>
  <si>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</si>
  <si>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</si>
  <si>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</si>
  <si>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</si>
  <si>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</si>
  <si>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</si>
  <si>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</si>
  <si>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</si>
  <si>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</si>
  <si>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</si>
  <si>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</si>
  <si>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</si>
  <si>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</si>
  <si>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</si>
  <si>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</si>
  <si>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</si>
  <si>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</si>
  <si>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</si>
  <si>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</si>
  <si>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</si>
  <si>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</si>
  <si>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</si>
  <si>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</si>
  <si>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</si>
  <si>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</si>
  <si>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</si>
  <si>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</si>
  <si>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</si>
  <si>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</si>
  <si>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</si>
  <si>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</si>
  <si>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</si>
  <si>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</si>
  <si>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</si>
  <si>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</si>
  <si>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</si>
  <si>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</si>
  <si>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</si>
  <si>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</si>
  <si>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</si>
  <si>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</si>
  <si>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</si>
  <si>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</si>
  <si>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</si>
  <si>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</si>
  <si>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</si>
  <si>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</si>
  <si>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</si>
  <si>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</si>
  <si>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</si>
  <si>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</si>
  <si>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</si>
  <si>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</si>
  <si>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</si>
  <si>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</si>
  <si>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</si>
  <si>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</si>
  <si>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</si>
  <si>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</si>
  <si>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</si>
  <si>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</si>
  <si>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</si>
  <si>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</si>
  <si>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</si>
  <si>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</si>
  <si>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</si>
  <si>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</si>
  <si>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</si>
  <si>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</si>
  <si>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</si>
  <si>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</si>
  <si>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</si>
  <si>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</si>
  <si>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</si>
  <si>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</si>
  <si>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</si>
  <si>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</si>
  <si>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</si>
  <si>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</si>
  <si>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</si>
  <si>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</si>
  <si>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</si>
  <si>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</si>
  <si>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</si>
  <si>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</si>
  <si>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</si>
  <si>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</si>
  <si>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</si>
  <si>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</si>
  <si>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</si>
  <si>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</si>
  <si>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</si>
  <si>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</si>
  <si>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</si>
  <si>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</si>
  <si>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</si>
  <si>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</si>
  <si>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</si>
  <si>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</si>
  <si>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</si>
  <si>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</si>
  <si>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</si>
  <si>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</si>
  <si>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</si>
  <si>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</si>
  <si>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</si>
  <si>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</si>
  <si>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</si>
  <si>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</si>
  <si>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</si>
  <si>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</si>
  <si>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</si>
  <si>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</si>
  <si>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</si>
  <si>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</si>
  <si>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</si>
  <si>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</si>
  <si>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</si>
  <si>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</si>
  <si>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</si>
  <si>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</si>
  <si>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</si>
  <si>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</si>
  <si>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</si>
  <si>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</si>
  <si>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</si>
  <si>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</si>
  <si>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</si>
  <si>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</si>
  <si>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</si>
  <si>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</si>
  <si>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</si>
  <si>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</si>
  <si>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</si>
  <si>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</si>
  <si>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</si>
  <si>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</si>
  <si>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</si>
  <si>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</si>
  <si>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</si>
  <si>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</si>
  <si>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</si>
  <si>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</si>
  <si>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</si>
  <si>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</si>
  <si>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</si>
  <si>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</si>
  <si>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</si>
  <si>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</si>
  <si>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</si>
  <si>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</si>
  <si>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</si>
  <si>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</si>
  <si>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</si>
  <si>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</si>
  <si>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</si>
  <si>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</si>
  <si>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</si>
  <si>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</si>
  <si>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</si>
  <si>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</si>
  <si>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</si>
  <si>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</si>
  <si>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</si>
  <si>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</si>
  <si>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</si>
  <si>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</si>
  <si>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</si>
  <si>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</si>
  <si>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</si>
  <si>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</si>
  <si>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</si>
  <si>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</si>
  <si>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</si>
  <si>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</si>
  <si>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</si>
  <si>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</si>
  <si>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</si>
  <si>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</si>
  <si>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</si>
  <si>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</si>
  <si>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</si>
  <si>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</si>
  <si>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</si>
  <si>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</si>
  <si>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</si>
  <si>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</si>
  <si>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</si>
  <si>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</si>
  <si>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</si>
  <si>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</si>
  <si>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</si>
  <si>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</si>
  <si>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</si>
  <si>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</si>
  <si>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</si>
  <si>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</si>
  <si>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</si>
  <si>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</si>
  <si>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</si>
  <si>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</si>
  <si>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</si>
  <si>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</si>
  <si>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</si>
  <si>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</si>
  <si>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</si>
  <si>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</si>
  <si>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</si>
  <si>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</si>
  <si>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</si>
  <si>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</si>
  <si>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</si>
  <si>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</si>
  <si>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</si>
  <si>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</si>
  <si>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</si>
  <si>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</si>
  <si>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</si>
  <si>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</si>
  <si>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</si>
  <si>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</si>
  <si>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</si>
  <si>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</si>
  <si>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</si>
  <si>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</si>
  <si>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</si>
  <si>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</si>
  <si>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</si>
  <si>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</si>
  <si>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</si>
  <si>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</si>
  <si>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</si>
  <si>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</si>
  <si>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</si>
  <si>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</si>
  <si>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</si>
  <si>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</si>
  <si>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</si>
  <si>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</si>
  <si>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</si>
  <si>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</si>
  <si>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</si>
  <si>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</si>
  <si>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</si>
  <si>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</si>
  <si>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</si>
  <si>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</si>
  <si>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</si>
  <si>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</si>
  <si>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</si>
  <si>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</si>
  <si>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</si>
  <si>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</si>
  <si>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</si>
  <si>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</si>
  <si>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</si>
  <si>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</si>
  <si>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</si>
  <si>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</si>
  <si>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</si>
  <si>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</si>
  <si>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</si>
  <si>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</si>
  <si>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</si>
  <si>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</si>
  <si>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</si>
  <si>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</si>
  <si>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</si>
  <si>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</si>
  <si>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</si>
  <si>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</si>
  <si>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</si>
  <si>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</si>
  <si>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</si>
  <si>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</si>
  <si>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</si>
  <si>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</si>
  <si>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</si>
  <si>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</si>
  <si>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</si>
  <si>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</si>
  <si>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</si>
  <si>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</si>
  <si>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</si>
  <si>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</si>
  <si>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</si>
  <si>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</si>
  <si>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</si>
  <si>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</si>
  <si>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</si>
  <si>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</si>
  <si>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</si>
  <si>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</si>
  <si>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</si>
  <si>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</si>
  <si>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</si>
  <si>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</si>
  <si>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</si>
  <si>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</si>
  <si>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</si>
  <si>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</si>
  <si>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</si>
  <si>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</si>
  <si>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</si>
  <si>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</si>
  <si>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</si>
  <si>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</si>
  <si>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</si>
  <si>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</si>
  <si>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</si>
  <si>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</si>
  <si>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</si>
  <si>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</si>
  <si>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</si>
  <si>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</si>
  <si>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</si>
  <si>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</si>
  <si>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</si>
  <si>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</si>
  <si>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</si>
  <si>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</si>
  <si>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</si>
  <si>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</si>
  <si>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</si>
  <si>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</si>
  <si>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</si>
  <si>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</si>
  <si>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</si>
  <si>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</si>
  <si>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</si>
  <si>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</si>
  <si>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</si>
  <si>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</si>
  <si>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</si>
  <si>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</si>
  <si>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</si>
  <si>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</si>
  <si>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</si>
  <si>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</si>
  <si>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</si>
  <si>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</si>
  <si>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</si>
  <si>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</si>
  <si>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</si>
  <si>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</si>
  <si>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</si>
  <si>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</si>
  <si>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</si>
  <si>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</si>
  <si>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</si>
  <si>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</si>
  <si>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</si>
  <si>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</si>
  <si>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</si>
  <si>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</si>
  <si>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</si>
  <si>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</si>
  <si>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</si>
  <si>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</si>
  <si>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</si>
  <si>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</si>
  <si>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</si>
  <si>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</si>
  <si>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</si>
  <si>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</si>
  <si>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</si>
  <si>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</si>
  <si>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</si>
  <si>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</si>
  <si>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</si>
  <si>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</si>
  <si>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</si>
  <si>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</si>
  <si>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</si>
  <si>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</si>
  <si>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</si>
  <si>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</si>
  <si>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</si>
  <si>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</si>
  <si>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</si>
  <si>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</si>
  <si>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</si>
  <si>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</si>
  <si>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</si>
  <si>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</si>
  <si>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</si>
  <si>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</si>
  <si>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</si>
  <si>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</si>
  <si>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</si>
  <si>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</si>
  <si>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</si>
  <si>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</si>
  <si>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</si>
  <si>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</si>
  <si>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</si>
  <si>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</si>
  <si>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</si>
  <si>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</si>
  <si>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</si>
  <si>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</si>
  <si>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</si>
  <si>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</si>
  <si>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</si>
  <si>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</si>
  <si>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</si>
  <si>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</si>
  <si>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</si>
  <si>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</si>
  <si>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</si>
  <si>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</si>
  <si>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</si>
  <si>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</si>
  <si>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</si>
  <si>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</si>
  <si>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</si>
  <si>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</si>
  <si>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</si>
  <si>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</si>
  <si>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</si>
  <si>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</si>
  <si>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</si>
  <si>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</si>
  <si>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</si>
  <si>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</si>
  <si>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</si>
  <si>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</si>
  <si>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</si>
  <si>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</si>
  <si>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</si>
  <si>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</si>
  <si>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</si>
  <si>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</si>
  <si>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</si>
  <si>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</si>
  <si>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</si>
  <si>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</si>
  <si>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</si>
  <si>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</si>
  <si>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</si>
  <si>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</si>
  <si>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</si>
  <si>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</si>
  <si>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</si>
  <si>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</si>
  <si>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</si>
  <si>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</si>
  <si>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</si>
  <si>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</si>
  <si>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</si>
  <si>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</si>
  <si>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</si>
  <si>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</si>
  <si>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</si>
  <si>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</si>
  <si>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</si>
  <si>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</si>
  <si>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</si>
  <si>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</si>
  <si>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</si>
  <si>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</si>
  <si>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</si>
  <si>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</si>
  <si>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</si>
  <si>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</si>
  <si>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</si>
  <si>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</si>
  <si>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</si>
  <si>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</si>
  <si>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</si>
  <si>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</si>
  <si>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</si>
  <si>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</si>
  <si>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</si>
  <si>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</si>
  <si>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</si>
  <si>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</si>
  <si>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</si>
  <si>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</si>
  <si>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</si>
  <si>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</si>
  <si>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</si>
  <si>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</si>
  <si>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</si>
  <si>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</si>
  <si>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</si>
  <si>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</si>
  <si>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</si>
  <si>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</si>
  <si>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</si>
  <si>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</si>
  <si>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</si>
  <si>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</si>
  <si>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</si>
  <si>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</si>
  <si>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</si>
  <si>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</si>
  <si>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</si>
  <si>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</si>
  <si>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</si>
  <si>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</si>
  <si>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</si>
  <si>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</si>
  <si>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</si>
  <si>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</si>
  <si>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</si>
  <si>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</si>
  <si>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</si>
  <si>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</si>
  <si>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</si>
  <si>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</si>
  <si>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</si>
  <si>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</si>
  <si>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</si>
  <si>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</si>
  <si>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</si>
  <si>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</si>
  <si>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</si>
  <si>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</si>
  <si>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</si>
  <si>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</si>
  <si>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</si>
  <si>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</si>
  <si>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</si>
  <si>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</si>
  <si>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</si>
  <si>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</si>
  <si>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</si>
  <si>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</si>
  <si>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</si>
  <si>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</si>
  <si>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</si>
  <si>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</si>
  <si>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</si>
  <si>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</si>
  <si>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</si>
  <si>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</si>
  <si>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</si>
  <si>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</si>
  <si>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</si>
  <si>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</si>
  <si>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</si>
  <si>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</si>
  <si>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</si>
  <si>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</si>
  <si>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</si>
  <si>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</si>
  <si>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</si>
  <si>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</si>
  <si>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</si>
  <si>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</si>
  <si>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</si>
  <si>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</si>
  <si>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</si>
  <si>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</si>
  <si>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</si>
  <si>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</si>
  <si>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</si>
  <si>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</si>
  <si>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</si>
  <si>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</si>
  <si>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</si>
  <si>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</si>
  <si>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</si>
  <si>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</si>
  <si>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</si>
  <si>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</si>
  <si>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</si>
  <si>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</si>
  <si>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</si>
  <si>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</si>
  <si>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</si>
  <si>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</si>
  <si>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</si>
  <si>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</si>
  <si>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</si>
  <si>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</si>
  <si>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</si>
  <si>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</si>
  <si>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</si>
  <si>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</si>
  <si>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</si>
  <si>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</si>
  <si>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</si>
  <si>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</si>
  <si>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</si>
  <si>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</si>
  <si>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</si>
  <si>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</si>
  <si>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</si>
  <si>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</si>
  <si>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</si>
  <si>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</si>
  <si>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</si>
  <si>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</si>
  <si>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</si>
  <si>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</si>
  <si>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</si>
  <si>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</si>
  <si>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</si>
  <si>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</si>
  <si>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</si>
  <si>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</si>
  <si>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</si>
  <si>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</si>
  <si>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</si>
  <si>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</si>
  <si>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</si>
  <si>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</si>
  <si>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</si>
  <si>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</si>
  <si>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</si>
  <si>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</si>
  <si>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</si>
  <si>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</si>
  <si>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</si>
  <si>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</si>
  <si>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</si>
  <si>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</si>
  <si>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</si>
  <si>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</si>
  <si>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</si>
  <si>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</si>
  <si>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</si>
  <si>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</si>
  <si>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</si>
  <si>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</si>
  <si>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</si>
  <si>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</si>
  <si>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</si>
  <si>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</si>
  <si>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</si>
  <si>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</si>
  <si>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</si>
  <si>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</si>
  <si>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</si>
  <si>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</si>
  <si>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</si>
  <si>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</si>
  <si>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</si>
  <si>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</si>
  <si>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</si>
  <si>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</si>
  <si>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</si>
  <si>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</si>
  <si>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</si>
  <si>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</si>
  <si>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</si>
  <si>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</si>
  <si>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</si>
  <si>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</si>
  <si>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</si>
  <si>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</si>
  <si>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</si>
  <si>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</si>
  <si>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</si>
  <si>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</si>
  <si>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</si>
  <si>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</si>
  <si>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</si>
  <si>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</si>
  <si>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</si>
  <si>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</si>
  <si>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</si>
  <si>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</si>
  <si>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</si>
  <si>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</si>
  <si>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</si>
  <si>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</si>
  <si>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</si>
  <si>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</si>
  <si>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</si>
  <si>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</si>
  <si>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</si>
  <si>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</si>
  <si>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</si>
  <si>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</si>
  <si>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</si>
  <si>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</si>
  <si>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</si>
  <si>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</si>
  <si>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</si>
  <si>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</si>
  <si>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</si>
  <si>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</si>
  <si>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</si>
  <si>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</si>
  <si>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</si>
  <si>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</si>
  <si>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</si>
  <si>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</si>
  <si>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</si>
  <si>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</si>
  <si>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</si>
  <si>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</si>
  <si>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</si>
  <si>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</si>
  <si>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</si>
  <si>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</si>
  <si>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</si>
  <si>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</si>
  <si>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</si>
  <si>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</si>
  <si>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</si>
  <si>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</si>
  <si>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</si>
  <si>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</si>
  <si>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</si>
  <si>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</si>
  <si>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</si>
  <si>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</si>
  <si>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</si>
  <si>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</si>
  <si>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</si>
  <si>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</si>
  <si>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</si>
  <si>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</si>
  <si>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</si>
  <si>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</si>
  <si>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</si>
  <si>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</si>
  <si>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</si>
  <si>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</si>
  <si>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</si>
  <si>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</si>
  <si>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</si>
  <si>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</si>
  <si>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</si>
  <si>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</si>
  <si>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</si>
  <si>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</si>
  <si>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</si>
  <si>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</si>
  <si>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</si>
  <si>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</si>
  <si>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</si>
  <si>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</si>
  <si>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</si>
  <si>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</si>
  <si>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</si>
  <si>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</si>
  <si>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</si>
  <si>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</si>
  <si>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</si>
  <si>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</si>
  <si>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</si>
  <si>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</si>
  <si>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</si>
  <si>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</si>
  <si>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</si>
  <si>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</si>
  <si>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</si>
  <si>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</si>
  <si>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</si>
  <si>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</si>
  <si>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</si>
  <si>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</si>
  <si>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</si>
  <si>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</si>
  <si>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</si>
  <si>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</si>
  <si>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</si>
  <si>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</si>
  <si>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</si>
  <si>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</si>
  <si>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</si>
  <si>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</si>
  <si>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</si>
  <si>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</si>
  <si>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</si>
  <si>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</si>
  <si>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</si>
  <si>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</si>
  <si>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</si>
  <si>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</si>
  <si>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</si>
  <si>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</si>
  <si>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</si>
  <si>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</si>
  <si>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</si>
  <si>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</si>
  <si>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</si>
  <si>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</si>
  <si>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</si>
  <si>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</si>
  <si>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</si>
  <si>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</si>
  <si>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</si>
  <si>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</si>
  <si>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</si>
  <si>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</si>
  <si>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</si>
  <si>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</si>
  <si>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</si>
  <si>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</si>
  <si>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</si>
  <si>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</si>
  <si>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</si>
  <si>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</si>
  <si>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</si>
  <si>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</si>
  <si>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</si>
  <si>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</si>
  <si>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</si>
  <si>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</si>
  <si>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</si>
  <si>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</si>
  <si>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</si>
  <si>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</si>
  <si>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</si>
  <si>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</si>
  <si>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</si>
  <si>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</si>
  <si>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</si>
  <si>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</si>
  <si>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</si>
  <si>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</si>
  <si>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</si>
  <si>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</si>
  <si>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</si>
  <si>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</si>
  <si>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</si>
  <si>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</si>
  <si>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</si>
  <si>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</si>
  <si>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</si>
  <si>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</si>
  <si>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</si>
  <si>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</si>
  <si>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</si>
  <si>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</si>
  <si>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</si>
  <si>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</si>
  <si>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</si>
  <si>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</si>
  <si>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</si>
  <si>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</si>
  <si>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</si>
  <si>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</si>
  <si>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</si>
  <si>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</si>
  <si>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</si>
  <si>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</si>
  <si>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</si>
  <si>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</si>
  <si>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</si>
  <si>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</si>
  <si>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</si>
  <si>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</si>
  <si>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</si>
  <si>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</si>
  <si>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</si>
  <si>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</si>
  <si>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</si>
  <si>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</si>
  <si>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</si>
  <si>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</si>
  <si>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</si>
  <si>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</si>
  <si>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</si>
  <si>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</si>
  <si>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</si>
  <si>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</si>
  <si>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</si>
  <si>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</si>
  <si>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</si>
  <si>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</si>
  <si>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</si>
  <si>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</si>
  <si>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</si>
  <si>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</si>
  <si>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</si>
  <si>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</si>
  <si>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</si>
  <si>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</si>
  <si>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</si>
  <si>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</si>
  <si>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</si>
  <si>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</si>
  <si>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</si>
  <si>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</si>
  <si>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</si>
  <si>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</si>
  <si>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</si>
  <si>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</si>
  <si>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</si>
  <si>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</si>
  <si>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</si>
  <si>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</si>
  <si>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</si>
  <si>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</si>
  <si>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</si>
  <si>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</si>
  <si>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</si>
  <si>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</si>
  <si>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</si>
  <si>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</si>
  <si>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</si>
  <si>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</si>
  <si>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</si>
  <si>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</si>
  <si>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</si>
  <si>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</si>
  <si>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</si>
  <si>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</si>
  <si>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</si>
  <si>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</si>
  <si>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</si>
  <si>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</si>
  <si>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</si>
  <si>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</si>
  <si>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</si>
  <si>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</si>
  <si>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</si>
  <si>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</si>
  <si>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</si>
  <si>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</si>
  <si>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</si>
  <si>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</si>
  <si>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</si>
  <si>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</si>
  <si>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</si>
  <si>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</si>
  <si>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</si>
  <si>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</si>
  <si>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</si>
  <si>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</si>
  <si>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</si>
  <si>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</si>
  <si>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</si>
  <si>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</si>
  <si>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</si>
  <si>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</si>
  <si>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</si>
  <si>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</si>
  <si>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</si>
  <si>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</si>
  <si>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</si>
  <si>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</si>
  <si>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</si>
  <si>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</si>
  <si>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</si>
  <si>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</si>
  <si>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</si>
  <si>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</si>
  <si>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</si>
  <si>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</si>
  <si>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</si>
  <si>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</si>
  <si>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</si>
  <si>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</si>
  <si>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</si>
  <si>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</si>
  <si>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</si>
  <si>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</si>
  <si>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</si>
  <si>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</si>
  <si>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</si>
  <si>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</si>
  <si>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</si>
  <si>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</si>
  <si>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</si>
  <si>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</si>
  <si>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</si>
  <si>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</si>
  <si>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</si>
  <si>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</si>
  <si>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</si>
  <si>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</si>
  <si>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</si>
  <si>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</si>
  <si>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</si>
  <si>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</si>
  <si>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</si>
  <si>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</si>
  <si>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</si>
  <si>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</si>
  <si>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</si>
  <si>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</si>
  <si>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</si>
  <si>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</si>
  <si>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</si>
  <si>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</si>
  <si>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</si>
  <si>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</si>
  <si>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</si>
  <si>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</si>
  <si>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</si>
  <si>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</si>
  <si>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</si>
  <si>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</si>
  <si>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</si>
  <si>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</si>
  <si>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</si>
  <si>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</si>
  <si>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</si>
  <si>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</si>
  <si>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</si>
  <si>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</si>
  <si>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</si>
  <si>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</si>
  <si>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</si>
  <si>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</si>
  <si>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</si>
  <si>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</si>
  <si>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</si>
  <si>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</si>
  <si>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</si>
  <si>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</si>
  <si>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</si>
  <si>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</si>
  <si>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</si>
  <si>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</si>
  <si>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</si>
  <si>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</si>
  <si>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</si>
  <si>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</si>
  <si>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</si>
  <si>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</si>
  <si>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</si>
  <si>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</si>
  <si>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</si>
  <si>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</si>
  <si>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</si>
  <si>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</si>
  <si>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</si>
  <si>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</si>
  <si>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</si>
  <si>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</si>
  <si>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</si>
  <si>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</si>
  <si>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</si>
  <si>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</si>
  <si>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</si>
  <si>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</si>
  <si>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</si>
  <si>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</si>
  <si>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</si>
  <si>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</si>
  <si>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</si>
  <si>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</si>
  <si>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</si>
  <si>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</si>
  <si>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</si>
  <si>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</si>
  <si>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</si>
  <si>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</si>
  <si>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</si>
  <si>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</si>
  <si>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</si>
  <si>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</si>
  <si>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</si>
  <si>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</si>
  <si>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</si>
  <si>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</si>
  <si>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</si>
  <si>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</si>
  <si>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</si>
  <si>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</si>
  <si>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</si>
  <si>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</si>
  <si>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</si>
  <si>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</si>
  <si>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</si>
  <si>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</si>
  <si>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</si>
  <si>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</si>
  <si>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</si>
  <si>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</si>
  <si>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</si>
  <si>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</si>
  <si>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</si>
  <si>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</si>
  <si>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</si>
  <si>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</si>
  <si>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</si>
  <si>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</si>
  <si>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</si>
  <si>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</si>
  <si>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</si>
  <si>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</si>
  <si>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</si>
  <si>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</si>
  <si>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</si>
  <si>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</si>
  <si>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</si>
  <si>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</si>
  <si>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</si>
  <si>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</si>
  <si>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</si>
  <si>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</si>
  <si>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</si>
  <si>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</si>
  <si>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</si>
  <si>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</si>
  <si>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</si>
  <si>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</si>
  <si>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</si>
  <si>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</si>
  <si>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</si>
  <si>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</si>
  <si>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</si>
  <si>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</si>
  <si>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</si>
  <si>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</si>
  <si>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</si>
  <si>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</si>
  <si>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</si>
  <si>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</si>
  <si>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</si>
  <si>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</si>
  <si>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</si>
  <si>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</si>
  <si>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</si>
  <si>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</si>
  <si>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</si>
  <si>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</si>
  <si>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</si>
  <si>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</si>
  <si>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</si>
  <si>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</si>
  <si>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</si>
  <si>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</si>
  <si>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</si>
  <si>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</si>
  <si>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</si>
  <si>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</si>
  <si>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</si>
  <si>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</si>
  <si>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</si>
  <si>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</si>
  <si>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</si>
  <si>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</si>
  <si>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</si>
  <si>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</si>
  <si>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</si>
  <si>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</si>
  <si>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</si>
  <si>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</si>
  <si>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</si>
  <si>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</si>
  <si>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</si>
  <si>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</si>
  <si>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</si>
  <si>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</si>
  <si>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</si>
  <si>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</si>
  <si>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</si>
  <si>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</si>
  <si>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</si>
  <si>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</si>
  <si>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</si>
  <si>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</si>
  <si>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</si>
  <si>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</si>
  <si>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</si>
  <si>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</si>
  <si>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</si>
  <si>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</si>
  <si>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</si>
  <si>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</si>
  <si>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</si>
  <si>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</si>
  <si>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</si>
  <si>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</si>
  <si>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</si>
  <si>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</si>
  <si>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</si>
  <si>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</si>
  <si>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</si>
  <si>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</si>
  <si>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</si>
  <si>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</si>
  <si>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</si>
  <si>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</si>
  <si>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</si>
  <si>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</si>
  <si>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</si>
  <si>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</si>
  <si>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</si>
  <si>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</si>
  <si>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</si>
  <si>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</si>
  <si>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</si>
  <si>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</si>
  <si>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</si>
  <si>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</si>
  <si>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</si>
  <si>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</si>
  <si>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</si>
  <si>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</si>
  <si>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</si>
  <si>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</si>
  <si>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</si>
  <si>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</si>
  <si>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</si>
  <si>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</si>
  <si>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</si>
  <si>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</si>
  <si>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</si>
  <si>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</si>
  <si>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</si>
  <si>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</si>
  <si>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</si>
  <si>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</si>
  <si>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</si>
  <si>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</si>
  <si>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</si>
  <si>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</si>
  <si>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</si>
  <si>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</si>
  <si>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</si>
  <si>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</si>
  <si>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</si>
  <si>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</si>
  <si>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</si>
  <si>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</si>
  <si>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</si>
  <si>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</si>
  <si>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</si>
  <si>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</si>
  <si>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</si>
  <si>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</si>
  <si>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</si>
  <si>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</si>
  <si>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</si>
  <si>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</si>
  <si>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</si>
  <si>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</si>
  <si>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</si>
  <si>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</si>
  <si>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</si>
  <si>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</si>
  <si>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</si>
  <si>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</si>
  <si>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</si>
  <si>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</si>
  <si>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</si>
  <si>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</si>
  <si>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</si>
  <si>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</si>
  <si>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</si>
  <si>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</si>
  <si>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</si>
  <si>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</si>
  <si>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</si>
  <si>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</si>
  <si>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</si>
  <si>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</si>
  <si>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</si>
  <si>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</si>
  <si>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</si>
  <si>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</si>
  <si>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</si>
  <si>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</si>
  <si>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</si>
  <si>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</si>
  <si>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</si>
  <si>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</si>
  <si>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</si>
  <si>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</si>
  <si>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</si>
  <si>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</si>
  <si>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</si>
  <si>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</si>
  <si>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</si>
  <si>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</si>
  <si>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</si>
  <si>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</si>
  <si>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</si>
  <si>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</si>
  <si>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</si>
  <si>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</si>
  <si>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</si>
  <si>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</si>
  <si>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</si>
  <si>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</si>
  <si>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</si>
  <si>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</si>
  <si>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</si>
  <si>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</si>
  <si>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</si>
  <si>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</si>
  <si>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</si>
  <si>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</si>
  <si>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</si>
  <si>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</si>
  <si>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</si>
  <si>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</si>
  <si>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</si>
  <si>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</si>
  <si>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</si>
  <si>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</si>
  <si>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</si>
  <si>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</si>
  <si>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</si>
  <si>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</si>
  <si>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</si>
  <si>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</si>
  <si>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</si>
  <si>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</si>
  <si>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</si>
  <si>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</si>
  <si>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</si>
  <si>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</si>
  <si>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</si>
  <si>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</si>
  <si>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</si>
  <si>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</si>
  <si>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</si>
  <si>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</si>
  <si>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</si>
  <si>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</si>
  <si>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</si>
  <si>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</si>
  <si>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</si>
  <si>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</si>
  <si>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</si>
  <si>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</si>
  <si>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</si>
  <si>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</si>
  <si>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</si>
  <si>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</si>
  <si>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</si>
  <si>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</si>
  <si>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</si>
  <si>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</si>
  <si>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</si>
  <si>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</si>
  <si>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</si>
  <si>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</si>
  <si>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</si>
  <si>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</si>
  <si>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</si>
  <si>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</si>
  <si>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</si>
  <si>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</si>
  <si>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</si>
  <si>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</si>
  <si>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</si>
  <si>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</si>
  <si>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</si>
  <si>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</si>
  <si>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</si>
  <si>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</si>
  <si>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</si>
  <si>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</si>
  <si>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</si>
  <si>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</si>
  <si>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</si>
  <si>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</si>
  <si>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</si>
  <si>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</si>
  <si>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</si>
  <si>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</si>
  <si>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</si>
  <si>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</si>
  <si>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</si>
  <si>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</si>
  <si>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</si>
  <si>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</si>
  <si>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</si>
  <si>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</si>
  <si>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</si>
  <si>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</si>
  <si>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</si>
  <si>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</si>
  <si>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</si>
  <si>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</si>
  <si>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</si>
  <si>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</si>
  <si>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</si>
  <si>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</si>
  <si>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</si>
  <si>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</si>
  <si>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</si>
  <si>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</si>
  <si>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</si>
  <si>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</si>
  <si>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</si>
  <si>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</si>
  <si>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</si>
  <si>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</si>
  <si>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</si>
  <si>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</si>
  <si>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</si>
  <si>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</si>
  <si>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</si>
  <si>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</si>
  <si>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</si>
  <si>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</si>
  <si>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</si>
  <si>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</si>
  <si>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</si>
  <si>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</si>
  <si>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</si>
  <si>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</si>
  <si>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</si>
  <si>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</si>
  <si>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</si>
  <si>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</si>
  <si>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</si>
  <si>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</si>
  <si>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</si>
  <si>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</si>
  <si>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</si>
  <si>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</si>
  <si>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</si>
  <si>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</si>
  <si>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</si>
  <si>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</si>
  <si>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</si>
  <si>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</si>
  <si>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</si>
  <si>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</si>
  <si>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</si>
  <si>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</si>
  <si>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</si>
  <si>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</si>
  <si>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</si>
  <si>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</si>
  <si>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</si>
  <si>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</si>
  <si>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</si>
  <si>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</si>
  <si>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</si>
  <si>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</si>
  <si>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</si>
  <si>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</si>
  <si>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</si>
  <si>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</si>
  <si>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</si>
  <si>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</si>
  <si>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</si>
  <si>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</si>
  <si>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</si>
  <si>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</si>
  <si>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</si>
  <si>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</si>
  <si>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</si>
  <si>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</si>
  <si>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</si>
  <si>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</si>
  <si>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</si>
  <si>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</si>
  <si>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</si>
  <si>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</si>
  <si>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</si>
  <si>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</si>
  <si>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</si>
  <si>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</si>
  <si>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</si>
  <si>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</si>
  <si>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</si>
  <si>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</si>
  <si>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</si>
  <si>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</si>
  <si>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</si>
  <si>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</si>
  <si>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</si>
  <si>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</si>
  <si>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</si>
  <si>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</si>
  <si>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</si>
  <si>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</si>
  <si>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</si>
  <si>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</si>
  <si>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</si>
  <si>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</si>
  <si>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</si>
  <si>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</si>
  <si>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</si>
  <si>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</si>
  <si>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</si>
  <si>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</si>
  <si>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</si>
  <si>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</si>
  <si>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</si>
  <si>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</si>
  <si>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</si>
  <si>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</si>
  <si>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</si>
  <si>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</si>
  <si>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</si>
  <si>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</si>
  <si>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</si>
  <si>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</si>
  <si>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</si>
  <si>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</si>
  <si>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</si>
  <si>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</si>
  <si>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</si>
  <si>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</si>
  <si>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</si>
  <si>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</si>
  <si>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</si>
  <si>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</si>
  <si>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</si>
  <si>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</si>
  <si>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</si>
  <si>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</si>
  <si>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</si>
  <si>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</si>
  <si>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</si>
  <si>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</si>
  <si>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</si>
  <si>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</si>
  <si>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</si>
  <si>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</si>
  <si>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</si>
  <si>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</si>
  <si>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</si>
  <si>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</si>
  <si>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</si>
  <si>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</si>
  <si>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</si>
  <si>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</si>
  <si>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</si>
  <si>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</si>
  <si>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</si>
  <si>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</si>
  <si>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</si>
  <si>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</si>
  <si>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</si>
  <si>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</si>
  <si>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</si>
  <si>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</si>
  <si>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</si>
  <si>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</si>
  <si>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</si>
  <si>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</si>
  <si>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</si>
  <si>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</si>
  <si>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</si>
  <si>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</si>
  <si>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</si>
  <si>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</si>
  <si>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</si>
  <si>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</si>
  <si>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</si>
  <si>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</si>
  <si>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</si>
  <si>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</si>
  <si>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</si>
  <si>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</si>
  <si>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</si>
  <si>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</si>
  <si>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</si>
  <si>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</si>
  <si>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</si>
  <si>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</si>
  <si>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</si>
  <si>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</si>
  <si>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</si>
  <si>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</si>
  <si>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</si>
  <si>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</si>
  <si>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</si>
  <si>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</si>
  <si>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</si>
  <si>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</si>
  <si>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</si>
  <si>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</si>
  <si>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</si>
  <si>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</si>
  <si>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</si>
  <si>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</si>
  <si>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</si>
  <si>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</si>
  <si>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</si>
  <si>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</si>
  <si>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</si>
  <si>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</si>
  <si>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</si>
  <si>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</si>
  <si>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</si>
  <si>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</si>
  <si>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</si>
  <si>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</si>
  <si>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</si>
  <si>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</si>
  <si>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</si>
  <si>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</si>
  <si>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</si>
  <si>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</si>
  <si>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</si>
  <si>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</si>
  <si>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</si>
  <si>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</si>
  <si>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</si>
  <si>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</si>
  <si>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</si>
  <si>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</si>
  <si>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</si>
  <si>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</si>
  <si>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</si>
  <si>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</si>
  <si>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</si>
  <si>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</si>
  <si>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</si>
  <si>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</si>
  <si>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</si>
  <si>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</si>
  <si>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</si>
  <si>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</si>
  <si>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</si>
  <si>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</si>
  <si>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</si>
  <si>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</si>
  <si>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</si>
  <si>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</si>
  <si>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</si>
  <si>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</si>
  <si>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</si>
  <si>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</si>
  <si>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</si>
  <si>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</si>
  <si>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</si>
  <si>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</si>
  <si>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</si>
  <si>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</si>
  <si>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</si>
  <si>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</si>
  <si>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</si>
  <si>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</si>
  <si>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</si>
  <si>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</si>
  <si>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</si>
  <si>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</si>
  <si>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</si>
  <si>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</si>
  <si>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</si>
  <si>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</si>
  <si>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</si>
  <si>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</si>
  <si>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</si>
  <si>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</si>
  <si>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</si>
  <si>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</si>
  <si>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</si>
  <si>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</si>
  <si>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</si>
  <si>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</si>
  <si>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</si>
  <si>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</si>
  <si>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</si>
  <si>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</si>
  <si>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</si>
  <si>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</si>
  <si>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</si>
  <si>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</si>
  <si>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</si>
  <si>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</si>
  <si>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</si>
  <si>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</si>
  <si>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</si>
  <si>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</si>
  <si>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</si>
  <si>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</si>
  <si>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</si>
  <si>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</si>
  <si>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</si>
  <si>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</si>
  <si>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</si>
  <si>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</si>
  <si>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</si>
  <si>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</si>
  <si>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</si>
  <si>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</si>
  <si>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</si>
  <si>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</si>
  <si>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</si>
  <si>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</si>
  <si>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</si>
  <si>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</si>
  <si>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</si>
  <si>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</si>
  <si>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</si>
  <si>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</si>
  <si>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</si>
  <si>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</si>
  <si>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</si>
  <si>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</si>
  <si>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</si>
  <si>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</si>
  <si>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</si>
  <si>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</si>
  <si>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</si>
  <si>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</si>
  <si>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</si>
  <si>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</si>
  <si>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</si>
  <si>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</si>
  <si>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</si>
  <si>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</si>
  <si>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</si>
  <si>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</si>
  <si>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</si>
  <si>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</si>
  <si>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</si>
  <si>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</si>
  <si>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</si>
  <si>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</si>
  <si>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</si>
  <si>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</si>
  <si>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</si>
  <si>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</si>
  <si>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</si>
  <si>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</si>
  <si>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</si>
  <si>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</si>
  <si>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</si>
  <si>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</si>
  <si>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</si>
  <si>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</si>
  <si>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</si>
  <si>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</si>
  <si>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</si>
  <si>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</si>
  <si>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</si>
  <si>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</si>
  <si>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</si>
  <si>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</si>
  <si>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</si>
  <si>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</si>
  <si>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</si>
  <si>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</si>
  <si>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</si>
  <si>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</si>
  <si>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</si>
  <si>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</si>
  <si>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</si>
  <si>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</si>
  <si>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</si>
  <si>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</si>
  <si>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</si>
  <si>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</si>
  <si>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</si>
  <si>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</si>
  <si>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</si>
  <si>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</si>
  <si>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</si>
  <si>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</si>
  <si>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</si>
  <si>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</si>
  <si>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</si>
  <si>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</si>
  <si>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</si>
  <si>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</si>
  <si>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</si>
  <si>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</si>
  <si>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</si>
  <si>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</si>
  <si>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</si>
  <si>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</si>
  <si>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</si>
  <si>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</si>
  <si>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</si>
  <si>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</si>
  <si>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</si>
  <si>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</si>
  <si>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</si>
  <si>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</si>
  <si>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</si>
  <si>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</si>
  <si>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</si>
  <si>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</si>
  <si>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</si>
  <si>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</si>
  <si>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</si>
  <si>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</si>
  <si>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</si>
  <si>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</si>
  <si>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</si>
  <si>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</si>
  <si>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</si>
  <si>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</si>
  <si>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</si>
  <si>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</si>
  <si>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</si>
  <si>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</si>
  <si>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</si>
  <si>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</si>
  <si>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</si>
  <si>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</si>
  <si>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</si>
  <si>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</si>
  <si>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</si>
  <si>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</si>
  <si>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</si>
  <si>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</si>
  <si>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</si>
  <si>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</si>
  <si>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</si>
  <si>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</si>
  <si>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</si>
  <si>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</si>
  <si>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</si>
  <si>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</si>
  <si>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</si>
  <si>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</si>
  <si>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</si>
  <si>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</si>
  <si>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</si>
  <si>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</si>
  <si>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</si>
  <si>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</si>
  <si>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</si>
  <si>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</si>
  <si>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</si>
  <si>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</si>
  <si>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</si>
  <si>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</si>
  <si>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</si>
  <si>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</si>
  <si>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</si>
  <si>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</si>
  <si>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</si>
  <si>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</si>
  <si>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</si>
  <si>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</si>
  <si>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</si>
  <si>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</si>
  <si>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</si>
  <si>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</si>
  <si>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</si>
  <si>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</si>
  <si>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</si>
  <si>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</si>
  <si>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</si>
  <si>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</si>
  <si>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</si>
  <si>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</si>
  <si>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</si>
  <si>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</si>
  <si>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</si>
  <si>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</si>
  <si>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</si>
  <si>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</si>
  <si>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</si>
  <si>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</si>
  <si>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</si>
  <si>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</si>
  <si>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</si>
  <si>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</si>
  <si>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</si>
  <si>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</si>
  <si>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</si>
  <si>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</si>
  <si>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</si>
  <si>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</si>
  <si>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</si>
  <si>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</si>
  <si>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</si>
  <si>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</si>
  <si>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</si>
  <si>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</si>
  <si>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</si>
  <si>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</si>
  <si>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</si>
  <si>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</si>
  <si>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</si>
  <si>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</si>
  <si>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</si>
  <si>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</si>
  <si>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</si>
  <si>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</si>
  <si>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</si>
  <si>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</si>
  <si>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</si>
  <si>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</si>
  <si>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</si>
  <si>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</si>
  <si>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</si>
  <si>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</si>
  <si>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</si>
  <si>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</si>
  <si>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</si>
  <si>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</si>
  <si>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</si>
  <si>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</si>
  <si>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</si>
  <si>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</si>
  <si>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</si>
  <si>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</si>
  <si>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</si>
  <si>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</si>
  <si>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</si>
  <si>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</si>
  <si>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</si>
  <si>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</si>
  <si>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</si>
  <si>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</si>
  <si>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</si>
  <si>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</si>
  <si>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</si>
  <si>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</si>
  <si>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</si>
  <si>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</si>
  <si>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</si>
  <si>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</si>
  <si>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</si>
  <si>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</si>
  <si>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</si>
  <si>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</si>
  <si>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</si>
  <si>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</si>
  <si>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</si>
  <si>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</si>
  <si>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</si>
  <si>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</si>
  <si>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</si>
  <si>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</si>
  <si>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</si>
  <si>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</si>
  <si>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</si>
  <si>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</si>
  <si>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</si>
  <si>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</si>
  <si>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</si>
  <si>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</si>
  <si>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</si>
  <si>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</si>
  <si>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</si>
  <si>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</si>
  <si>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</si>
  <si>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</si>
  <si>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</si>
  <si>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</si>
  <si>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</si>
  <si>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</si>
  <si>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</si>
  <si>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</si>
  <si>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</si>
  <si>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</si>
  <si>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</si>
  <si>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</si>
  <si>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</si>
  <si>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</si>
  <si>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</si>
  <si>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</si>
  <si>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</si>
  <si>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</si>
  <si>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</si>
  <si>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</si>
  <si>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</si>
  <si>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</si>
  <si>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</si>
  <si>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</si>
  <si>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</si>
  <si>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</si>
  <si>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</si>
  <si>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</si>
  <si>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</si>
  <si>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</si>
  <si>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</si>
  <si>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</si>
  <si>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</si>
  <si>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</si>
  <si>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</si>
  <si>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</si>
  <si>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</si>
  <si>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</si>
  <si>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</si>
  <si>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</si>
  <si>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</si>
  <si>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</si>
  <si>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</si>
  <si>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</si>
  <si>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</si>
  <si>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</si>
  <si>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</si>
  <si>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</si>
  <si>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</si>
  <si>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</si>
  <si>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</si>
  <si>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</si>
  <si>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</si>
  <si>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</si>
  <si>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</si>
  <si>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</si>
  <si>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</si>
  <si>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</si>
  <si>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</si>
  <si>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</si>
  <si>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</si>
  <si>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</si>
  <si>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</si>
  <si>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</si>
  <si>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</si>
  <si>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</si>
  <si>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</si>
  <si>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</si>
  <si>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</si>
  <si>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</si>
  <si>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</si>
  <si>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</si>
  <si>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</si>
  <si>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</si>
  <si>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</si>
  <si>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</si>
  <si>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</si>
  <si>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</si>
  <si>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</si>
  <si>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</si>
  <si>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</si>
  <si>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</si>
  <si>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</si>
  <si>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</si>
  <si>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</si>
  <si>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</si>
  <si>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</si>
  <si>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</si>
  <si>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</si>
  <si>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</si>
  <si>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</si>
  <si>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</si>
  <si>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</si>
  <si>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</si>
  <si>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</si>
  <si>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</si>
  <si>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</si>
  <si>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</si>
  <si>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</si>
  <si>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</si>
  <si>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</si>
  <si>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</si>
  <si>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</si>
  <si>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</si>
  <si>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</si>
  <si>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</si>
  <si>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</si>
  <si>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</si>
  <si>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</si>
  <si>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</si>
  <si>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</si>
  <si>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</si>
  <si>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</si>
  <si>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</si>
  <si>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</si>
  <si>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</si>
  <si>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</si>
  <si>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</si>
  <si>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</si>
  <si>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</si>
  <si>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</si>
  <si>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</si>
  <si>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</si>
  <si>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</si>
  <si>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</si>
  <si>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</si>
  <si>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</si>
  <si>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</si>
  <si>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</si>
  <si>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</si>
  <si>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</si>
  <si>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</si>
  <si>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</si>
  <si>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</si>
  <si>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</si>
  <si>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</si>
  <si>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</si>
  <si>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</si>
  <si>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</si>
  <si>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</si>
  <si>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</si>
  <si>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</si>
  <si>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</si>
  <si>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</si>
  <si>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</si>
  <si>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</si>
  <si>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</si>
  <si>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</si>
  <si>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</si>
  <si>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</si>
  <si>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</si>
  <si>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</si>
  <si>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</si>
  <si>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</si>
  <si>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</si>
  <si>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</si>
  <si>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</si>
  <si>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</si>
  <si>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</si>
  <si>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</si>
  <si>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</si>
  <si>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</si>
  <si>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</si>
  <si>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</si>
  <si>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</si>
  <si>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</si>
  <si>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</si>
  <si>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</si>
  <si>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</si>
  <si>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</si>
  <si>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</si>
  <si>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</si>
  <si>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</si>
  <si>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</si>
  <si>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</si>
  <si>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</si>
  <si>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</si>
  <si>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</si>
  <si>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</si>
  <si>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</si>
  <si>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</si>
  <si>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</si>
  <si>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</si>
  <si>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</si>
  <si>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</si>
  <si>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</si>
  <si>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</si>
  <si>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</si>
  <si>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</si>
  <si>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</si>
  <si>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</si>
  <si>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</si>
  <si>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</si>
  <si>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</si>
  <si>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</si>
  <si>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</si>
  <si>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</si>
  <si>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</si>
  <si>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</si>
  <si>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</si>
  <si>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</si>
  <si>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</si>
  <si>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</si>
  <si>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</si>
  <si>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</si>
  <si>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</si>
  <si>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</si>
  <si>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</si>
  <si>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</si>
  <si>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</si>
  <si>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</si>
  <si>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</si>
  <si>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</si>
  <si>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</si>
  <si>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</si>
  <si>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</si>
  <si>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</si>
  <si>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</si>
  <si>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</si>
  <si>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</si>
  <si>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</si>
  <si>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</si>
  <si>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</si>
  <si>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</si>
  <si>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</si>
  <si>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</si>
  <si>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</si>
  <si>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</si>
  <si>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</si>
  <si>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</si>
  <si>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</si>
  <si>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</si>
  <si>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</si>
  <si>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</si>
  <si>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</si>
  <si>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</si>
  <si>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</si>
  <si>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</si>
  <si>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</si>
  <si>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</si>
  <si>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</si>
  <si>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</si>
  <si>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</si>
  <si>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</si>
  <si>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</si>
  <si>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</si>
  <si>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</si>
  <si>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</si>
  <si>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</si>
  <si>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</si>
  <si>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</si>
  <si>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</si>
  <si>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</si>
  <si>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</si>
  <si>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</si>
  <si>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</si>
  <si>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</si>
  <si>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</si>
  <si>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</si>
  <si>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</si>
  <si>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</si>
  <si>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</si>
  <si>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</si>
  <si>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</si>
  <si>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</si>
  <si>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</si>
  <si>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</si>
  <si>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</si>
  <si>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</si>
  <si>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</si>
  <si>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</si>
  <si>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</si>
  <si>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</si>
  <si>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</si>
  <si>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</si>
  <si>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</si>
  <si>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</si>
  <si>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</si>
  <si>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</si>
  <si>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</si>
  <si>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</si>
  <si>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</si>
  <si>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</si>
  <si>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</si>
  <si>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</si>
  <si>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</si>
  <si>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</si>
  <si>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</si>
  <si>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</si>
  <si>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</si>
  <si>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</si>
  <si>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</si>
  <si>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</si>
  <si>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</si>
  <si>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</si>
  <si>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</si>
  <si>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</si>
  <si>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</si>
  <si>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</si>
  <si>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</si>
  <si>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</si>
  <si>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</si>
  <si>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</si>
  <si>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</si>
  <si>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</si>
  <si>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</si>
  <si>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</si>
  <si>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</si>
  <si>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</si>
  <si>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</si>
  <si>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</si>
  <si>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</si>
  <si>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</si>
  <si>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</si>
  <si>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</si>
  <si>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</si>
  <si>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</si>
  <si>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</si>
  <si>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</si>
  <si>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</si>
  <si>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</si>
  <si>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</si>
  <si>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</si>
  <si>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</si>
  <si>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</si>
  <si>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</si>
  <si>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</si>
  <si>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</si>
  <si>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</si>
  <si>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</si>
  <si>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</si>
  <si>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</si>
  <si>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</si>
  <si>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</si>
  <si>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</si>
  <si>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</si>
  <si>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</si>
  <si>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</si>
  <si>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</si>
  <si>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</si>
  <si>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</si>
  <si>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</si>
  <si>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</si>
  <si>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</si>
  <si>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</si>
  <si>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</si>
  <si>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</si>
  <si>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</si>
  <si>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</si>
  <si>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</si>
  <si>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</si>
  <si>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</si>
  <si>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</si>
  <si>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</si>
  <si>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</si>
  <si>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</si>
  <si>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</si>
  <si>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</si>
  <si>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</si>
  <si>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</si>
  <si>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</si>
  <si>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</si>
  <si>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</si>
  <si>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</si>
  <si>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</si>
  <si>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</si>
  <si>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</si>
  <si>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</si>
  <si>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</si>
  <si>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</si>
  <si>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</si>
  <si>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</si>
  <si>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</si>
  <si>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</si>
  <si>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</si>
  <si>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</si>
  <si>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</si>
  <si>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</si>
  <si>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</si>
  <si>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</si>
  <si>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</si>
  <si>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</si>
  <si>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</si>
  <si>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</si>
  <si>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</si>
  <si>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</si>
  <si>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</si>
  <si>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</si>
  <si>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</si>
  <si>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</si>
  <si>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</si>
  <si>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</si>
  <si>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</si>
  <si>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</si>
  <si>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</si>
  <si>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</si>
  <si>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</si>
  <si>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</si>
  <si>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</si>
  <si>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</si>
  <si>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</si>
  <si>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</si>
  <si>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</si>
  <si>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</si>
  <si>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</si>
  <si>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</si>
  <si>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</si>
  <si>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</si>
  <si>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</si>
  <si>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</si>
  <si>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</si>
  <si>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</si>
  <si>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</si>
  <si>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</si>
  <si>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</si>
  <si>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</si>
  <si>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</si>
  <si>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</si>
  <si>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</si>
  <si>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</si>
  <si>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</si>
  <si>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</si>
  <si>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</si>
  <si>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</si>
  <si>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</si>
  <si>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</si>
  <si>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</si>
  <si>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</si>
  <si>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</si>
  <si>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</si>
  <si>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</si>
  <si>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</si>
  <si>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</si>
  <si>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</si>
  <si>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</si>
  <si>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</si>
  <si>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</si>
  <si>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</si>
  <si>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</si>
  <si>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</si>
  <si>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</si>
  <si>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</si>
  <si>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</si>
  <si>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</si>
  <si>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</si>
  <si>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</si>
  <si>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</si>
  <si>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</si>
  <si>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</si>
  <si>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</si>
  <si>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</si>
  <si>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</si>
  <si>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</si>
  <si>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</si>
  <si>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</si>
  <si>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</si>
  <si>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</si>
  <si>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</si>
  <si>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</si>
  <si>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</si>
  <si>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</si>
  <si>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</si>
  <si>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</si>
  <si>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</si>
  <si>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</si>
  <si>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</si>
  <si>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</si>
  <si>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</si>
  <si>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</si>
  <si>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</si>
  <si>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</si>
  <si>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</si>
  <si>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</si>
  <si>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</si>
  <si>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</si>
  <si>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</si>
  <si>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</si>
  <si>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</si>
  <si>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</si>
  <si>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</si>
  <si>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</si>
  <si>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</si>
  <si>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</si>
  <si>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</si>
  <si>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</si>
  <si>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</si>
  <si>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</si>
  <si>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</si>
  <si>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</si>
  <si>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</si>
  <si>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</si>
  <si>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</si>
  <si>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</si>
  <si>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</si>
  <si>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</si>
  <si>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</si>
  <si>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</si>
  <si>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</si>
  <si>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</si>
  <si>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</si>
  <si>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</si>
  <si>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</si>
  <si>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</si>
  <si>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</si>
  <si>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</si>
  <si>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</si>
  <si>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</si>
  <si>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</si>
  <si>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</si>
  <si>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</si>
  <si>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</si>
  <si>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</si>
  <si>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</si>
  <si>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</si>
  <si>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</si>
  <si>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</si>
  <si>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</si>
  <si>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</si>
  <si>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</si>
  <si>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</si>
  <si>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</si>
  <si>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</si>
  <si>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</si>
  <si>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</si>
  <si>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</si>
  <si>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</si>
  <si>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</si>
  <si>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</si>
  <si>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</si>
  <si>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</si>
  <si>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</si>
  <si>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</si>
  <si>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</si>
  <si>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</si>
  <si>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</si>
  <si>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</si>
  <si>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</si>
  <si>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</si>
  <si>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</si>
  <si>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</si>
  <si>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</si>
  <si>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</si>
  <si>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</si>
  <si>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</si>
  <si>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</si>
  <si>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</si>
  <si>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</si>
  <si>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</si>
  <si>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</si>
  <si>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</si>
  <si>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</si>
  <si>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</si>
  <si>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</si>
  <si>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</si>
  <si>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</si>
  <si>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</si>
  <si>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</si>
  <si>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</si>
  <si>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</si>
  <si>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</si>
  <si>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</si>
  <si>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</si>
  <si>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</si>
  <si>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</si>
  <si>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</si>
  <si>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</si>
  <si>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</si>
  <si>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</si>
  <si>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</si>
  <si>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</si>
  <si>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</si>
  <si>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</si>
  <si>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</si>
  <si>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</si>
  <si>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</si>
  <si>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</si>
  <si>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</si>
  <si>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</si>
  <si>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</si>
  <si>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</si>
  <si>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</si>
  <si>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</si>
  <si>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</si>
  <si>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</si>
  <si>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</si>
  <si>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</si>
  <si>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</si>
  <si>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</si>
  <si>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</si>
  <si>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</si>
  <si>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</si>
  <si>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</si>
  <si>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</si>
  <si>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</si>
  <si>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</si>
  <si>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</si>
  <si>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</si>
  <si>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</si>
  <si>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</si>
  <si>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</si>
  <si>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</si>
  <si>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</si>
  <si>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</si>
  <si>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</si>
  <si>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</si>
  <si>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</si>
  <si>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</si>
  <si>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</si>
  <si>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</si>
  <si>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</si>
  <si>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</si>
  <si>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</si>
  <si>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</si>
  <si>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</si>
  <si>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</si>
  <si>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</si>
  <si>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</si>
  <si>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</si>
  <si>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</si>
  <si>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</si>
  <si>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</si>
  <si>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</si>
  <si>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</si>
  <si>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</si>
  <si>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</si>
  <si>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</si>
  <si>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</si>
  <si>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</si>
  <si>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</si>
  <si>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</si>
  <si>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</si>
  <si>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</si>
  <si>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</si>
  <si>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</si>
  <si>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</si>
  <si>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</si>
  <si>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</si>
  <si>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</si>
  <si>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</si>
  <si>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</si>
  <si>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</si>
  <si>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</si>
  <si>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</si>
  <si>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</si>
  <si>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</si>
  <si>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</si>
  <si>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</si>
  <si>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</si>
  <si>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</si>
  <si>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</si>
  <si>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</si>
  <si>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</si>
  <si>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</si>
  <si>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</si>
  <si>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</si>
  <si>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</si>
  <si>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</si>
  <si>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</si>
  <si>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</si>
  <si>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</si>
  <si>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</si>
  <si>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</si>
  <si>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</si>
  <si>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</si>
  <si>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</si>
  <si>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</si>
  <si>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</si>
  <si>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</si>
  <si>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</si>
  <si>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</si>
  <si>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</si>
  <si>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</si>
  <si>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</si>
  <si>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</si>
  <si>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</si>
  <si>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</si>
  <si>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</si>
  <si>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</si>
  <si>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</si>
  <si>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</si>
  <si>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</si>
  <si>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</si>
  <si>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</si>
  <si>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</si>
  <si>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</si>
  <si>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</si>
  <si>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</si>
  <si>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</si>
  <si>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</si>
  <si>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</si>
  <si>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</si>
  <si>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</si>
  <si>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</si>
  <si>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</si>
  <si>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</si>
  <si>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</si>
  <si>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</si>
  <si>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</si>
  <si>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</si>
  <si>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</si>
  <si>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</si>
  <si>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</si>
  <si>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</si>
  <si>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</si>
  <si>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</si>
  <si>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</si>
  <si>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</si>
  <si>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</si>
  <si>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</si>
  <si>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</si>
  <si>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</si>
  <si>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</si>
  <si>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</si>
  <si>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</si>
  <si>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</si>
  <si>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</si>
  <si>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</si>
  <si>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</si>
  <si>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</si>
  <si>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</si>
  <si>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</si>
  <si>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</si>
  <si>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</si>
  <si>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</si>
  <si>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</si>
  <si>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</si>
  <si>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</si>
  <si>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</si>
  <si>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</si>
  <si>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</si>
  <si>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</si>
  <si>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</si>
  <si>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</si>
  <si>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</si>
  <si>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</si>
  <si>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</si>
  <si>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</si>
  <si>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</si>
  <si>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</si>
  <si>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</si>
  <si>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</si>
  <si>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</si>
  <si>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</si>
  <si>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</si>
  <si>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</si>
  <si>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</si>
  <si>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</si>
  <si>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</si>
  <si>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</si>
  <si>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</si>
  <si>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</si>
  <si>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</si>
  <si>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</si>
  <si>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</si>
  <si>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</si>
  <si>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</si>
  <si>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</si>
  <si>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</si>
  <si>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</si>
  <si>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</si>
  <si>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</si>
  <si>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</si>
  <si>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</si>
  <si>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</si>
  <si>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</si>
  <si>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</si>
  <si>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</si>
  <si>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</si>
  <si>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</si>
  <si>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</si>
  <si>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</si>
  <si>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</si>
  <si>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</si>
  <si>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</si>
  <si>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</si>
  <si>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</si>
  <si>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</si>
  <si>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</si>
  <si>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</si>
  <si>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</si>
  <si>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</si>
  <si>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</si>
  <si>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</si>
  <si>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</si>
  <si>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</si>
  <si>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</si>
  <si>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</si>
  <si>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</si>
  <si>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</si>
  <si>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</si>
  <si>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</si>
  <si>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</si>
  <si>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</si>
  <si>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</si>
  <si>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</si>
  <si>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</si>
  <si>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</si>
  <si>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</si>
  <si>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</si>
  <si>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</si>
  <si>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</si>
  <si>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</si>
  <si>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</si>
  <si>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</si>
  <si>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</si>
  <si>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</si>
  <si>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</si>
  <si>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</si>
  <si>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</si>
  <si>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</si>
  <si>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</si>
  <si>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</si>
  <si>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</si>
  <si>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</si>
  <si>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</si>
  <si>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</si>
  <si>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</si>
  <si>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</si>
  <si>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</si>
  <si>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</si>
  <si>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</si>
  <si>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</si>
  <si>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</si>
  <si>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</si>
  <si>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</si>
  <si>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</si>
  <si>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</si>
  <si>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</si>
  <si>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</si>
  <si>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</si>
  <si>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</si>
  <si>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</si>
  <si>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</si>
  <si>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</si>
  <si>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</si>
  <si>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</si>
  <si>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</si>
  <si>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</si>
  <si>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</si>
  <si>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</si>
  <si>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</si>
  <si>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</si>
  <si>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</si>
  <si>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</si>
  <si>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</si>
  <si>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</si>
  <si>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</si>
  <si>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</si>
  <si>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</si>
  <si>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</si>
  <si>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</si>
  <si>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</si>
  <si>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</si>
  <si>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</si>
  <si>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</si>
  <si>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</si>
  <si>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</si>
  <si>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</si>
  <si>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</si>
  <si>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</si>
  <si>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</si>
  <si>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</si>
  <si>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</si>
  <si>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</si>
  <si>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</si>
  <si>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</si>
  <si>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</si>
  <si>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</si>
  <si>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</si>
  <si>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</si>
  <si>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</si>
  <si>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</si>
  <si>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</si>
  <si>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</si>
  <si>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</si>
  <si>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</si>
  <si>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</si>
  <si>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</si>
  <si>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</si>
  <si>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</si>
  <si>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</si>
  <si>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</si>
  <si>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</si>
  <si>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</si>
  <si>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</si>
  <si>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</si>
  <si>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</si>
  <si>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</si>
  <si>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</si>
  <si>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</si>
  <si>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</si>
  <si>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</si>
  <si>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</si>
  <si>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</si>
  <si>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</si>
  <si>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</si>
  <si>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</si>
  <si>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</si>
  <si>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</si>
  <si>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</si>
  <si>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</si>
  <si>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</si>
  <si>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</si>
  <si>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</si>
  <si>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</si>
  <si>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</si>
  <si>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</si>
  <si>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</si>
  <si>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</si>
  <si>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</si>
  <si>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</si>
  <si>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</si>
  <si>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</si>
  <si>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</si>
  <si>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</si>
  <si>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</si>
  <si>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</si>
  <si>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</si>
  <si>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</si>
  <si>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</si>
  <si>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</si>
  <si>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</si>
  <si>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</si>
  <si>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</si>
  <si>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</si>
  <si>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</si>
  <si>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</si>
  <si>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</si>
  <si>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</si>
  <si>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</si>
  <si>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</si>
  <si>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</si>
  <si>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</si>
  <si>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</si>
  <si>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</si>
  <si>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</si>
  <si>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</si>
  <si>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</si>
  <si>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</si>
  <si>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</si>
  <si>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</si>
  <si>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</si>
  <si>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</si>
  <si>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</si>
  <si>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</si>
  <si>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</si>
  <si>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</si>
  <si>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</si>
  <si>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</si>
  <si>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</si>
  <si>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</si>
  <si>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</si>
  <si>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</si>
  <si>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</si>
  <si>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</si>
  <si>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</si>
  <si>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</si>
  <si>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</si>
  <si>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</si>
  <si>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</si>
  <si>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</si>
  <si>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</si>
  <si>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</si>
  <si>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</si>
  <si>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</si>
  <si>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</si>
  <si>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</si>
  <si>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</si>
  <si>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</si>
  <si>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</si>
  <si>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</si>
  <si>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</si>
  <si>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</si>
  <si>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</si>
  <si>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</si>
  <si>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</si>
  <si>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</si>
  <si>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</si>
  <si>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</si>
  <si>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</si>
  <si>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</si>
  <si>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</si>
  <si>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</si>
  <si>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</si>
  <si>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</si>
  <si>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</si>
  <si>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</si>
  <si>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</si>
  <si>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</si>
  <si>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</si>
  <si>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</si>
  <si>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</si>
  <si>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</si>
  <si>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</si>
  <si>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</si>
  <si>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</si>
  <si>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</si>
  <si>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</si>
  <si>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</si>
  <si>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</si>
  <si>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</si>
  <si>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</si>
  <si>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</si>
  <si>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</si>
  <si>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</si>
  <si>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</si>
  <si>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</si>
  <si>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</si>
  <si>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</si>
  <si>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</si>
  <si>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</si>
  <si>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</si>
  <si>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</si>
  <si>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</si>
  <si>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</si>
  <si>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</si>
  <si>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</si>
  <si>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</si>
  <si>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</si>
  <si>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</si>
  <si>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</si>
  <si>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</si>
  <si>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</si>
  <si>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</si>
  <si>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</si>
  <si>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</si>
  <si>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</si>
  <si>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</si>
  <si>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</si>
  <si>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</si>
  <si>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</si>
  <si>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</si>
  <si>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</si>
  <si>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</si>
  <si>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</si>
  <si>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</si>
  <si>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</si>
  <si>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</si>
  <si>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</si>
  <si>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</si>
  <si>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</si>
  <si>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</si>
  <si>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</si>
  <si>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</si>
  <si>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</si>
  <si>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</si>
  <si>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</si>
  <si>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</si>
  <si>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</si>
  <si>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</si>
  <si>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</si>
  <si>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</si>
  <si>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</si>
  <si>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</si>
  <si>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</si>
  <si>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</si>
  <si>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</si>
  <si>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</si>
  <si>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</si>
  <si>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</si>
  <si>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</si>
  <si>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</si>
  <si>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</si>
  <si>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</si>
  <si>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</si>
  <si>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</si>
  <si>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</si>
  <si>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</si>
  <si>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</si>
  <si>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</si>
  <si>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</si>
  <si>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</si>
  <si>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</si>
  <si>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</si>
  <si>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</si>
  <si>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</si>
  <si>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</si>
  <si>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</si>
  <si>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</si>
  <si>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</si>
  <si>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</si>
  <si>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</si>
  <si>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</si>
  <si>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</si>
  <si>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</si>
  <si>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</si>
  <si>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</si>
  <si>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</si>
  <si>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</si>
  <si>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</si>
  <si>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</si>
  <si>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</si>
  <si>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</si>
  <si>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</si>
  <si>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</si>
  <si>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</si>
  <si>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</si>
  <si>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</si>
  <si>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</si>
  <si>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</si>
  <si>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</si>
  <si>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</si>
  <si>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</si>
  <si>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</si>
  <si>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</si>
  <si>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</si>
  <si>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</si>
  <si>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</si>
  <si>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</si>
  <si>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</si>
  <si>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</si>
  <si>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</si>
  <si>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</si>
  <si>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</si>
  <si>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</si>
  <si>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</si>
  <si>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</si>
  <si>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</si>
  <si>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</si>
  <si>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</si>
  <si>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</si>
  <si>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</si>
  <si>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</si>
  <si>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</si>
  <si>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</si>
  <si>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</si>
  <si>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</si>
  <si>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</si>
  <si>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</si>
  <si>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</si>
  <si>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</si>
  <si>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</si>
  <si>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</si>
  <si>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</si>
  <si>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</si>
  <si>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</si>
  <si>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</si>
  <si>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</si>
  <si>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</si>
  <si>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</si>
  <si>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</si>
  <si>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</si>
  <si>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</si>
  <si>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</si>
  <si>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</si>
  <si>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</si>
  <si>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</si>
  <si>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</si>
  <si>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</si>
  <si>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</si>
  <si>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</si>
  <si>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</si>
  <si>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</si>
  <si>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</si>
  <si>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</si>
  <si>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</si>
  <si>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</si>
  <si>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</si>
  <si>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</si>
  <si>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</si>
  <si>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</si>
  <si>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</si>
  <si>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</si>
  <si>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</si>
  <si>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</si>
  <si>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</si>
  <si>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</si>
  <si>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</si>
  <si>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</si>
  <si>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</si>
  <si>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</si>
  <si>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</si>
  <si>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</si>
  <si>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</si>
  <si>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</si>
  <si>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</si>
  <si>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</si>
  <si>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</si>
  <si>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</si>
  <si>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</si>
  <si>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</si>
  <si>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</si>
  <si>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</si>
  <si>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</si>
  <si>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</si>
  <si>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</si>
  <si>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</si>
  <si>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</si>
  <si>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</si>
  <si>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</si>
  <si>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</si>
  <si>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</si>
  <si>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</si>
  <si>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</si>
  <si>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</si>
  <si>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</si>
  <si>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</si>
  <si>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</si>
  <si>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</si>
  <si>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</si>
  <si>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</si>
  <si>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</si>
  <si>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</si>
  <si>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</si>
  <si>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</si>
  <si>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</si>
  <si>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</si>
  <si>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</si>
  <si>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</si>
  <si>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</si>
  <si>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</si>
  <si>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</si>
  <si>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</si>
  <si>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</si>
  <si>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</si>
  <si>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</si>
  <si>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</si>
  <si>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</si>
  <si>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</si>
  <si>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</si>
  <si>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</si>
  <si>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</si>
  <si>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</si>
  <si>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</si>
  <si>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</si>
  <si>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</si>
  <si>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</si>
  <si>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</si>
  <si>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</si>
  <si>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</si>
  <si>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</si>
  <si>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</si>
  <si>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</si>
  <si>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</si>
  <si>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</si>
  <si>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</si>
  <si>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</si>
  <si>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</si>
  <si>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</si>
  <si>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</si>
  <si>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</si>
  <si>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</si>
  <si>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</si>
  <si>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</si>
  <si>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</si>
  <si>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</si>
  <si>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</si>
  <si>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</si>
  <si>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</si>
  <si>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</si>
  <si>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</si>
  <si>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</si>
  <si>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</si>
  <si>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</si>
  <si>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</si>
  <si>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</si>
  <si>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</si>
  <si>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</si>
  <si>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</si>
  <si>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</si>
  <si>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</si>
  <si>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</si>
  <si>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</si>
  <si>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</si>
  <si>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</si>
  <si>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</si>
  <si>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</si>
  <si>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</si>
  <si>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</si>
  <si>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</si>
  <si>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</si>
  <si>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</si>
  <si>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</si>
  <si>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</si>
  <si>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</si>
  <si>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</si>
  <si>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</si>
  <si>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</si>
  <si>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</si>
  <si>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</si>
  <si>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</si>
  <si>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</si>
  <si>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</si>
  <si>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</si>
  <si>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</si>
  <si>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</si>
  <si>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</si>
  <si>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</si>
  <si>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</si>
  <si>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</si>
  <si>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</si>
  <si>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</si>
  <si>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</si>
  <si>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</si>
  <si>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</si>
  <si>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</si>
  <si>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</si>
  <si>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</si>
  <si>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</si>
  <si>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</si>
  <si>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</si>
  <si>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</si>
  <si>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</si>
  <si>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</si>
  <si>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</si>
  <si>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</si>
  <si>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</si>
  <si>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</si>
  <si>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</si>
  <si>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</si>
  <si>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</si>
  <si>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</si>
  <si>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</si>
  <si>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</si>
  <si>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</si>
  <si>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</si>
  <si>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</si>
  <si>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</si>
  <si>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</si>
  <si>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</si>
  <si>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</si>
  <si>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</si>
  <si>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</si>
  <si>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</si>
  <si>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</si>
  <si>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</si>
  <si>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</si>
  <si>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</si>
  <si>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</si>
  <si>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</si>
  <si>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</si>
  <si>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</si>
  <si>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</si>
  <si>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</si>
  <si>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</si>
  <si>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</si>
  <si>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</si>
  <si>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</si>
  <si>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</si>
  <si>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</si>
  <si>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</si>
  <si>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</si>
  <si>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</si>
  <si>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</si>
  <si>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</si>
  <si>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</si>
  <si>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</si>
  <si>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</si>
  <si>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</si>
  <si>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</si>
  <si>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</si>
  <si>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</si>
  <si>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</si>
  <si>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</si>
  <si>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</si>
  <si>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</si>
  <si>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</si>
  <si>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</si>
  <si>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</si>
  <si>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</si>
  <si>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</si>
  <si>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</si>
  <si>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</si>
  <si>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</si>
  <si>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</si>
  <si>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</si>
  <si>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</si>
  <si>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</si>
  <si>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</si>
  <si>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</si>
  <si>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</si>
  <si>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</si>
  <si>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</si>
  <si>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</si>
  <si>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</si>
  <si>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</si>
  <si>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</si>
  <si>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</si>
  <si>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</si>
  <si>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</si>
  <si>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</si>
  <si>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</si>
  <si>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</si>
  <si>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</si>
  <si>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</si>
  <si>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</si>
  <si>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</si>
  <si>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</si>
  <si>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</si>
  <si>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</si>
  <si>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</si>
  <si>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</si>
  <si>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</si>
  <si>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</si>
  <si>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</si>
  <si>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</si>
  <si>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</si>
  <si>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</si>
  <si>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</si>
  <si>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</si>
  <si>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</si>
  <si>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</si>
  <si>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</si>
  <si>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</si>
  <si>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</si>
  <si>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</si>
  <si>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</si>
  <si>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</si>
  <si>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</si>
  <si>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</si>
  <si>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</si>
  <si>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</si>
  <si>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</si>
  <si>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</si>
  <si>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</si>
  <si>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</si>
  <si>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</si>
  <si>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</si>
  <si>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</si>
  <si>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</si>
  <si>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</si>
  <si>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</si>
  <si>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</si>
  <si>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</si>
  <si>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</si>
  <si>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</si>
  <si>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</si>
  <si>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</si>
  <si>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</si>
  <si>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</si>
  <si>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</si>
  <si>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</si>
  <si>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</si>
  <si>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</si>
  <si>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</si>
  <si>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</si>
  <si>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</si>
  <si>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</si>
  <si>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</si>
  <si>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</si>
  <si>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</si>
  <si>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</si>
  <si>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</si>
  <si>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</si>
  <si>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</si>
  <si>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</si>
  <si>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</si>
  <si>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</si>
  <si>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</si>
  <si>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</si>
  <si>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</si>
  <si>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</si>
  <si>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</si>
  <si>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</si>
  <si>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</si>
  <si>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</si>
  <si>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</si>
  <si>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</si>
  <si>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</si>
  <si>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</si>
  <si>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</si>
  <si>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</si>
  <si>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</si>
  <si>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</si>
  <si>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</si>
  <si>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</si>
  <si>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</si>
  <si>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</si>
  <si>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</si>
  <si>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</si>
  <si>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</si>
  <si>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</si>
  <si>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</si>
  <si>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</si>
  <si>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</si>
  <si>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</si>
  <si>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</si>
  <si>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</si>
  <si>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</si>
  <si>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</si>
  <si>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</si>
  <si>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</si>
  <si>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</si>
  <si>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</si>
  <si>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</si>
  <si>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</si>
  <si>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</si>
  <si>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</si>
  <si>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</si>
  <si>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</si>
  <si>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</si>
  <si>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</si>
  <si>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</si>
  <si>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</si>
  <si>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</si>
  <si>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</si>
  <si>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</si>
  <si>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</si>
  <si>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</si>
  <si>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</si>
  <si>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</si>
  <si>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</si>
  <si>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</si>
  <si>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</si>
  <si>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</si>
  <si>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</si>
  <si>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</si>
  <si>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</si>
  <si>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</si>
  <si>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</si>
  <si>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</si>
  <si>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</si>
  <si>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</si>
  <si>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</si>
  <si>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</si>
  <si>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</si>
  <si>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</si>
  <si>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</si>
  <si>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</si>
  <si>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</si>
  <si>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</si>
  <si>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</si>
  <si>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</si>
  <si>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</si>
  <si>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</si>
  <si>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</si>
  <si>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</si>
  <si>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</si>
  <si>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</si>
  <si>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</si>
  <si>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</si>
  <si>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</si>
  <si>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</si>
  <si>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</si>
  <si>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</si>
  <si>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</si>
  <si>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</si>
  <si>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</si>
  <si>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</si>
  <si>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</si>
  <si>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</si>
  <si>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</si>
  <si>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</si>
  <si>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</si>
  <si>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</si>
  <si>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</si>
  <si>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</si>
  <si>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</si>
  <si>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</si>
  <si>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</si>
  <si>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</si>
  <si>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</si>
  <si>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</si>
  <si>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</si>
  <si>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</si>
  <si>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</si>
  <si>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</si>
  <si>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</si>
  <si>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</si>
  <si>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</si>
  <si>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</si>
  <si>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</si>
  <si>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</si>
  <si>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</si>
  <si>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</si>
  <si>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</si>
  <si>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</si>
  <si>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</si>
  <si>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</si>
  <si>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</si>
  <si>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</si>
  <si>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</si>
  <si>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</si>
  <si>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</si>
  <si>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</si>
  <si>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</si>
  <si>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</si>
  <si>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</si>
  <si>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</si>
  <si>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</si>
  <si>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</si>
  <si>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</si>
  <si>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</si>
  <si>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</si>
  <si>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</si>
  <si>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</si>
  <si>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</si>
  <si>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</si>
  <si>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</si>
  <si>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</si>
  <si>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</si>
  <si>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</si>
  <si>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</si>
  <si>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</si>
  <si>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</si>
  <si>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</si>
  <si>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</si>
  <si>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</si>
  <si>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</si>
  <si>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</si>
  <si>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</si>
  <si>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</si>
  <si>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</si>
  <si>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</si>
  <si>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</si>
  <si>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</si>
  <si>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</si>
  <si>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</si>
  <si>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</si>
  <si>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</si>
  <si>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</si>
  <si>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</si>
  <si>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</si>
  <si>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</si>
  <si>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</si>
  <si>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</si>
  <si>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</si>
  <si>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</si>
  <si>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</si>
  <si>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</si>
  <si>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</si>
  <si>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</si>
  <si>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</si>
  <si>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</si>
  <si>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</si>
  <si>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</si>
  <si>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</si>
  <si>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</si>
  <si>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</si>
  <si>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</si>
  <si>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</si>
  <si>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</si>
  <si>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</si>
  <si>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</si>
  <si>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</si>
  <si>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</si>
  <si>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</si>
  <si>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</si>
  <si>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</si>
  <si>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</si>
  <si>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</si>
  <si>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</si>
  <si>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</si>
  <si>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</si>
  <si>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</si>
  <si>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</si>
  <si>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</si>
  <si>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</si>
  <si>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</si>
  <si>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</si>
  <si>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</si>
  <si>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</si>
  <si>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</si>
  <si>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</si>
  <si>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</si>
  <si>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</si>
  <si>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</si>
  <si>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</si>
  <si>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</si>
  <si>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</si>
  <si>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</si>
  <si>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</si>
  <si>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</si>
  <si>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</si>
  <si>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</si>
  <si>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</si>
  <si>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</si>
  <si>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</si>
  <si>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</si>
  <si>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</si>
  <si>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</si>
  <si>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</si>
  <si>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</si>
  <si>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</si>
  <si>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</si>
  <si>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</si>
  <si>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</si>
  <si>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</si>
  <si>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</si>
  <si>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</si>
  <si>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</si>
  <si>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</si>
  <si>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</si>
  <si>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</si>
  <si>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</si>
  <si>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</si>
  <si>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</si>
  <si>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</si>
  <si>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</si>
  <si>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</si>
  <si>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</si>
  <si>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</si>
  <si>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</si>
  <si>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</si>
  <si>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</si>
  <si>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</si>
  <si>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</si>
  <si>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</si>
  <si>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</si>
  <si>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</si>
  <si>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</si>
  <si>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</si>
  <si>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</si>
  <si>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</si>
  <si>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</si>
  <si>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</si>
  <si>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</si>
  <si>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</si>
  <si>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</si>
  <si>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</si>
  <si>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</si>
  <si>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</si>
  <si>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</si>
  <si>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</si>
  <si>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</si>
  <si>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</si>
  <si>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</si>
  <si>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</si>
  <si>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</si>
  <si>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</si>
  <si>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</si>
  <si>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</si>
  <si>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</si>
  <si>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</si>
  <si>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</si>
  <si>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</si>
  <si>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</si>
  <si>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</si>
  <si>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</si>
  <si>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</si>
  <si>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</si>
  <si>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</si>
  <si>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</si>
  <si>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</si>
  <si>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</si>
  <si>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</si>
  <si>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</si>
  <si>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</si>
  <si>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</si>
  <si>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</si>
  <si>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</si>
  <si>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</si>
  <si>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</si>
  <si>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</si>
  <si>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</si>
  <si>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</si>
  <si>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</si>
  <si>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</si>
  <si>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</si>
  <si>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</si>
  <si>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</si>
  <si>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</si>
  <si>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</si>
  <si>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</si>
  <si>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</si>
  <si>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</si>
  <si>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</si>
  <si>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</si>
  <si>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</si>
  <si>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</si>
  <si>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</si>
  <si>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</si>
  <si>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</si>
  <si>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</si>
  <si>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</si>
  <si>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</si>
  <si>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</si>
  <si>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</si>
  <si>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</si>
  <si>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</si>
  <si>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</si>
  <si>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</si>
  <si>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</si>
  <si>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</si>
  <si>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</si>
  <si>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</si>
  <si>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</si>
  <si>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</si>
  <si>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</si>
  <si>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</si>
  <si>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</si>
  <si>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</si>
  <si>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</si>
  <si>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</si>
  <si>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</si>
  <si>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</si>
  <si>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</si>
  <si>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</si>
  <si>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</si>
  <si>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</si>
  <si>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</si>
  <si>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</si>
  <si>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</si>
  <si>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</si>
  <si>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</si>
  <si>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</si>
  <si>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</si>
  <si>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</si>
  <si>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</si>
  <si>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</si>
  <si>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</si>
  <si>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</si>
  <si>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</si>
  <si>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</si>
  <si>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</si>
  <si>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</si>
  <si>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</si>
  <si>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</si>
  <si>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</si>
  <si>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</si>
  <si>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</si>
  <si>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</si>
  <si>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</si>
  <si>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</si>
  <si>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</si>
  <si>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</si>
  <si>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</si>
  <si>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</si>
  <si>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</si>
  <si>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</si>
  <si>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</si>
  <si>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</si>
  <si>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</si>
  <si>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</si>
  <si>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</si>
  <si>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</si>
  <si>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</si>
  <si>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</si>
  <si>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</si>
  <si>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</si>
  <si>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</si>
  <si>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</si>
  <si>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</si>
  <si>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</si>
  <si>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</si>
  <si>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</si>
  <si>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</si>
  <si>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</si>
  <si>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</si>
  <si>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</si>
  <si>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</si>
  <si>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</si>
  <si>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</si>
  <si>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</si>
  <si>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</si>
  <si>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</si>
  <si>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</si>
  <si>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</si>
  <si>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</si>
  <si>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</si>
  <si>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</si>
  <si>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</si>
  <si>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</si>
  <si>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</si>
  <si>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</si>
  <si>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</si>
  <si>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</si>
  <si>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</si>
  <si>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</si>
  <si>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</si>
  <si>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</si>
  <si>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</si>
  <si>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</si>
  <si>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</si>
  <si>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</si>
  <si>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</si>
  <si>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</si>
  <si>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</si>
  <si>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</si>
  <si>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</si>
  <si>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</si>
  <si>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</si>
  <si>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</si>
  <si>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</si>
  <si>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</si>
  <si>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</si>
  <si>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</si>
  <si>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</si>
  <si>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</si>
  <si>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</si>
  <si>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</si>
  <si>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</si>
  <si>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</si>
  <si>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</si>
  <si>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</si>
  <si>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</si>
  <si>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</si>
  <si>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</si>
  <si>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</si>
  <si>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</si>
  <si>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</si>
  <si>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</si>
  <si>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</si>
  <si>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</si>
  <si>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</si>
  <si>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</si>
  <si>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</si>
  <si>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</si>
  <si>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</si>
  <si>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</si>
  <si>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</si>
  <si>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</si>
  <si>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</si>
  <si>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</si>
  <si>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</si>
  <si>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</si>
  <si>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</si>
  <si>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</si>
  <si>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</si>
  <si>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</si>
  <si>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</si>
  <si>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</si>
  <si>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</si>
  <si>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</si>
  <si>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</si>
  <si>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</si>
  <si>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</si>
  <si>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</si>
  <si>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</si>
  <si>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</si>
  <si>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</si>
  <si>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</si>
  <si>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</si>
  <si>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</si>
  <si>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</si>
  <si>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</si>
  <si>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</si>
  <si>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</si>
  <si>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</si>
  <si>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</si>
  <si>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</si>
  <si>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</si>
  <si>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</si>
  <si>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</si>
  <si>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</si>
  <si>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</si>
  <si>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</si>
  <si>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</si>
  <si>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</si>
  <si>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</si>
  <si>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</si>
  <si>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</si>
  <si>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</si>
  <si>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</si>
  <si>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</si>
  <si>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</si>
  <si>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</si>
  <si>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</si>
  <si>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</si>
  <si>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</si>
  <si>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</si>
  <si>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</si>
  <si>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</si>
  <si>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</si>
  <si>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</si>
  <si>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</si>
  <si>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</si>
  <si>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</si>
  <si>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</si>
  <si>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</si>
  <si>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</si>
  <si>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</si>
  <si>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</si>
  <si>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</si>
  <si>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</si>
  <si>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</si>
  <si>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</si>
  <si>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</si>
  <si>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</si>
  <si>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</si>
  <si>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</si>
  <si>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</si>
  <si>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</si>
  <si>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</si>
  <si>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</si>
  <si>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</si>
  <si>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</si>
  <si>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</si>
  <si>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</si>
  <si>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</si>
  <si>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</si>
  <si>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</si>
  <si>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</si>
  <si>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</si>
  <si>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</si>
  <si>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</si>
  <si>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</si>
  <si>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</si>
  <si>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</si>
  <si>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</si>
  <si>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</si>
  <si>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</si>
  <si>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</si>
  <si>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</si>
  <si>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</si>
  <si>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</si>
  <si>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</si>
  <si>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</si>
  <si>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</si>
  <si>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</si>
  <si>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</si>
  <si>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</si>
  <si>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</si>
  <si>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</si>
  <si>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</si>
  <si>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</si>
  <si>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</si>
  <si>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</si>
  <si>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</si>
  <si>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</si>
  <si>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</si>
  <si>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</si>
  <si>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</si>
  <si>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</si>
  <si>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</si>
  <si>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</si>
  <si>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</si>
  <si>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</si>
  <si>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</si>
  <si>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</si>
  <si>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</si>
  <si>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</si>
  <si>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</si>
  <si>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</si>
  <si>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</si>
  <si>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</si>
  <si>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</si>
  <si>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</si>
  <si>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</si>
  <si>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</si>
  <si>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</si>
  <si>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</si>
  <si>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</si>
  <si>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</si>
  <si>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</si>
  <si>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</si>
  <si>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</si>
  <si>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</si>
  <si>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</si>
  <si>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</si>
  <si>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</si>
  <si>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</si>
  <si>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</si>
  <si>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</si>
  <si>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</si>
  <si>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</si>
  <si>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</si>
  <si>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</si>
  <si>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</si>
  <si>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</si>
  <si>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</si>
  <si>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</si>
  <si>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</si>
  <si>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</si>
  <si>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</si>
  <si>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</si>
  <si>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</si>
  <si>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</si>
  <si>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</si>
  <si>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</si>
  <si>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</si>
  <si>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</si>
  <si>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</si>
  <si>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</si>
  <si>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</si>
  <si>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</si>
  <si>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</si>
  <si>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</si>
  <si>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</si>
  <si>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</si>
  <si>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</si>
  <si>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</si>
  <si>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</si>
  <si>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</si>
  <si>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</si>
  <si>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</si>
  <si>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</si>
  <si>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</si>
  <si>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</si>
  <si>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</si>
  <si>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</si>
  <si>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</si>
  <si>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</si>
  <si>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</si>
  <si>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</si>
  <si>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</si>
  <si>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</si>
  <si>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</si>
  <si>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</si>
  <si>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</si>
  <si>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</si>
  <si>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</si>
  <si>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</si>
  <si>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</si>
  <si>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</si>
  <si>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</si>
  <si>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</si>
  <si>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</si>
  <si>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</si>
  <si>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</si>
  <si>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</si>
  <si>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</si>
  <si>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</si>
  <si>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</si>
  <si>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</si>
  <si>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</si>
  <si>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</si>
  <si>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</si>
  <si>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</si>
  <si>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</si>
  <si>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</si>
  <si>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</si>
  <si>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</si>
  <si>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</si>
  <si>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</si>
  <si>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</si>
  <si>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</si>
  <si>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</si>
  <si>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</si>
  <si>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</si>
  <si>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</si>
  <si>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</si>
  <si>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</si>
  <si>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</si>
  <si>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</si>
  <si>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</si>
  <si>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</si>
  <si>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</si>
  <si>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</si>
  <si>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</si>
  <si>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</si>
  <si>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</si>
  <si>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</si>
  <si>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</si>
  <si>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</si>
  <si>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</si>
  <si>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</si>
  <si>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</si>
  <si>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</si>
  <si>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</si>
  <si>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</si>
  <si>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</si>
  <si>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</si>
  <si>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</si>
  <si>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</si>
  <si>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</si>
  <si>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</si>
  <si>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</si>
  <si>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</si>
  <si>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</si>
  <si>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</si>
  <si>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</si>
  <si>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</si>
  <si>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</si>
  <si>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</si>
  <si>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</si>
  <si>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</si>
  <si>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</si>
  <si>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</si>
  <si>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</si>
  <si>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</si>
  <si>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</si>
  <si>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</si>
  <si>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</si>
  <si>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</si>
  <si>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</si>
  <si>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</si>
  <si>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</si>
  <si>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</si>
  <si>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</si>
  <si>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</si>
  <si>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</si>
  <si>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</si>
  <si>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</si>
  <si>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</si>
  <si>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</si>
  <si>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</si>
  <si>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</si>
  <si>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</si>
  <si>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</si>
  <si>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</si>
  <si>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</si>
  <si>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</si>
  <si>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</si>
  <si>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</si>
  <si>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</si>
  <si>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</si>
  <si>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</si>
  <si>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</si>
  <si>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</si>
  <si>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</si>
  <si>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</si>
  <si>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</si>
  <si>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</si>
  <si>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</si>
  <si>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</si>
  <si>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</si>
  <si>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</si>
  <si>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</si>
  <si>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</si>
  <si>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</si>
  <si>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</si>
  <si>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</si>
  <si>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</si>
  <si>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</si>
  <si>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</si>
  <si>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</si>
  <si>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</si>
  <si>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</si>
  <si>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</si>
  <si>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</si>
  <si>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</si>
  <si>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</si>
  <si>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</si>
  <si>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</si>
  <si>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</si>
  <si>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</si>
  <si>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</si>
  <si>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</si>
  <si>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</si>
  <si>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</si>
  <si>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</si>
  <si>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</si>
  <si>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</si>
  <si>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</si>
  <si>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</si>
  <si>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</si>
  <si>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</si>
  <si>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</si>
  <si>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</si>
  <si>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</si>
  <si>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</si>
  <si>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</si>
  <si>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</si>
  <si>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</si>
  <si>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</si>
  <si>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</si>
  <si>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</si>
  <si>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</si>
  <si>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</si>
  <si>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</si>
  <si>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</si>
  <si>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</si>
  <si>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</si>
  <si>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</si>
  <si>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</si>
  <si>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</si>
  <si>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</si>
  <si>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</si>
  <si>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</si>
  <si>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</si>
  <si>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</si>
  <si>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</si>
  <si>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</si>
  <si>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</si>
  <si>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</si>
  <si>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</si>
  <si>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</si>
  <si>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</si>
  <si>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</si>
  <si>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</si>
  <si>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</si>
  <si>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</si>
  <si>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</si>
  <si>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</si>
  <si>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</si>
  <si>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</si>
  <si>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</si>
  <si>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</si>
  <si>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</si>
  <si>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</si>
  <si>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</si>
  <si>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</si>
  <si>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</si>
  <si>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</si>
  <si>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</si>
  <si>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</si>
  <si>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</si>
  <si>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</si>
  <si>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</si>
  <si>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</si>
  <si>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</si>
  <si>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</si>
  <si>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</si>
  <si>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</si>
  <si>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</si>
  <si>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</si>
  <si>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</si>
  <si>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</si>
  <si>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</si>
  <si>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</si>
  <si>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</si>
  <si>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</si>
  <si>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</si>
  <si>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</si>
  <si>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</si>
  <si>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</si>
  <si>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</si>
  <si>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</si>
  <si>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</si>
  <si>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</si>
  <si>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</si>
  <si>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</si>
  <si>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</si>
  <si>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</si>
  <si>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</si>
  <si>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</si>
  <si>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</si>
  <si>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</si>
  <si>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</si>
  <si>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</si>
  <si>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</si>
  <si>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</si>
  <si>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</si>
  <si>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</si>
  <si>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</si>
  <si>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</si>
  <si>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</si>
  <si>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</si>
  <si>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</si>
  <si>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</si>
  <si>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</si>
  <si>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</si>
  <si>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</si>
  <si>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</si>
  <si>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</si>
  <si>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</si>
  <si>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</si>
  <si>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</si>
  <si>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</si>
  <si>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</si>
  <si>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</si>
  <si>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</si>
  <si>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</si>
  <si>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</si>
  <si>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</si>
  <si>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</si>
  <si>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</si>
  <si>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</si>
  <si>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</si>
  <si>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</si>
  <si>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</si>
  <si>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</si>
  <si>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</si>
  <si>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</si>
  <si>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</si>
  <si>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</si>
  <si>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</si>
  <si>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</si>
  <si>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</si>
  <si>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</si>
  <si>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</si>
  <si>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</si>
  <si>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</si>
  <si>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</si>
  <si>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</si>
  <si>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</si>
  <si>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</si>
  <si>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</si>
  <si>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</si>
  <si>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</si>
  <si>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</si>
  <si>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</si>
  <si>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</si>
  <si>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</si>
  <si>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</si>
  <si>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</si>
  <si>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</si>
  <si>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</si>
  <si>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</si>
  <si>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</si>
  <si>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</si>
  <si>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</si>
  <si>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</si>
  <si>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</si>
  <si>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</si>
  <si>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</si>
  <si>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</si>
  <si>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</si>
  <si>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</si>
  <si>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</si>
  <si>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</si>
  <si>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</si>
  <si>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</si>
  <si>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</si>
  <si>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</si>
  <si>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</si>
  <si>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</si>
  <si>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</si>
  <si>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</si>
  <si>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</si>
  <si>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</si>
  <si>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</si>
  <si>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</si>
  <si>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</si>
  <si>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</si>
  <si>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</si>
  <si>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</si>
  <si>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</si>
  <si>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</si>
  <si>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</si>
  <si>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</si>
  <si>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</si>
  <si>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</si>
  <si>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</si>
  <si>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</si>
  <si>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</si>
  <si>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</si>
  <si>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</si>
  <si>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</si>
  <si>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</si>
  <si>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</si>
  <si>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</si>
  <si>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</si>
  <si>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</si>
  <si>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</si>
  <si>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</si>
  <si>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</si>
  <si>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</si>
  <si>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</si>
  <si>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</si>
  <si>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</si>
  <si>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</si>
  <si>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</si>
  <si>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</si>
  <si>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</si>
  <si>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</si>
  <si>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</si>
  <si>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</si>
  <si>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</si>
  <si>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</si>
  <si>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</si>
  <si>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</si>
  <si>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</si>
  <si>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</si>
  <si>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</si>
  <si>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</si>
  <si>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</si>
  <si>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</si>
  <si>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</si>
  <si>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</si>
  <si>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</si>
  <si>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</si>
  <si>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</si>
  <si>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</si>
  <si>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</si>
  <si>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</si>
  <si>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</si>
  <si>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</si>
  <si>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</si>
  <si>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</si>
  <si>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</si>
  <si>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</si>
  <si>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</si>
  <si>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</si>
  <si>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</si>
  <si>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</si>
  <si>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</si>
  <si>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</si>
  <si>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</si>
  <si>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</si>
  <si>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</si>
  <si>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</si>
  <si>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</si>
  <si>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</si>
  <si>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</si>
  <si>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</si>
  <si>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</si>
  <si>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</si>
  <si>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</si>
  <si>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</si>
  <si>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</si>
  <si>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</si>
  <si>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</si>
  <si>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</si>
  <si>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</si>
  <si>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</si>
  <si>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</si>
  <si>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</si>
  <si>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</si>
  <si>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</si>
  <si>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</si>
  <si>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</si>
  <si>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</si>
  <si>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</si>
  <si>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</si>
  <si>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</si>
  <si>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</si>
  <si>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</si>
  <si>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</si>
  <si>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</si>
  <si>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</si>
  <si>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</si>
  <si>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</si>
  <si>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</si>
  <si>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</si>
  <si>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</si>
  <si>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</si>
  <si>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</si>
  <si>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</si>
  <si>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</si>
  <si>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</si>
  <si>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</si>
  <si>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</si>
  <si>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</si>
  <si>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</si>
  <si>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</si>
  <si>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</si>
  <si>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</si>
  <si>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</si>
  <si>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</si>
  <si>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</si>
  <si>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</si>
  <si>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</si>
  <si>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</si>
  <si>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</si>
  <si>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</si>
  <si>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</si>
  <si>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</si>
  <si>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</si>
  <si>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</si>
  <si>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</si>
  <si>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</si>
  <si>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</si>
  <si>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</si>
  <si>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</si>
  <si>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</si>
  <si>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</si>
  <si>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</si>
  <si>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</si>
  <si>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</si>
  <si>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</si>
  <si>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</si>
  <si>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</si>
  <si>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</si>
  <si>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</si>
  <si>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</si>
  <si>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</si>
  <si>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</si>
  <si>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</si>
  <si>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</si>
  <si>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</si>
  <si>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</si>
  <si>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</si>
  <si>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</si>
  <si>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</si>
  <si>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</si>
  <si>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</si>
  <si>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</si>
  <si>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</si>
  <si>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</si>
  <si>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</si>
  <si>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</si>
  <si>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</si>
  <si>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</si>
  <si>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</si>
  <si>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</si>
  <si>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</si>
  <si>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</si>
  <si>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</si>
  <si>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</si>
  <si>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</si>
  <si>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</si>
  <si>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</si>
  <si>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</si>
  <si>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</si>
  <si>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</si>
  <si>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</si>
  <si>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</si>
  <si>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</si>
  <si>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</si>
  <si>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</si>
  <si>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</si>
  <si>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</si>
  <si>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</si>
  <si>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</si>
  <si>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</si>
  <si>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</si>
  <si>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</si>
  <si>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</si>
  <si>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</si>
  <si>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</si>
  <si>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</si>
  <si>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</si>
  <si>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</si>
  <si>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</si>
  <si>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</si>
  <si>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</si>
  <si>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</si>
  <si>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</si>
  <si>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</si>
  <si>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</si>
  <si>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</si>
  <si>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</si>
  <si>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</si>
  <si>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</si>
  <si>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</si>
  <si>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</si>
  <si>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</si>
  <si>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</si>
  <si>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</si>
  <si>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</si>
  <si>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</si>
  <si>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</si>
  <si>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</si>
  <si>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</si>
  <si>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</si>
  <si>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</si>
  <si>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</si>
  <si>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</si>
  <si>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</si>
  <si>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</si>
  <si>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</si>
  <si>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</si>
  <si>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</si>
  <si>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</si>
  <si>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</si>
  <si>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</si>
  <si>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</si>
  <si>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</si>
  <si>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</si>
  <si>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</si>
  <si>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</si>
  <si>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</si>
  <si>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</si>
  <si>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</si>
  <si>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</si>
  <si>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</si>
  <si>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</si>
  <si>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</si>
  <si>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</si>
  <si>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</si>
  <si>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</si>
  <si>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</si>
  <si>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</si>
  <si>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</si>
  <si>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</si>
  <si>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</si>
  <si>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</si>
  <si>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</si>
  <si>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</si>
  <si>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</si>
  <si>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</si>
  <si>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</si>
  <si>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</si>
  <si>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</si>
  <si>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</si>
  <si>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</si>
  <si>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</si>
  <si>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</si>
  <si>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</si>
  <si>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</si>
  <si>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</si>
  <si>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</si>
  <si>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</si>
  <si>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</si>
  <si>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</si>
  <si>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</si>
  <si>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</si>
  <si>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</si>
  <si>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</si>
  <si>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</si>
  <si>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</si>
  <si>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</si>
  <si>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</si>
  <si>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</si>
  <si>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</si>
  <si>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</si>
  <si>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</si>
  <si>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</si>
  <si>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</si>
  <si>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</si>
  <si>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</si>
  <si>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</si>
  <si>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</si>
  <si>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</si>
  <si>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</si>
  <si>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</si>
  <si>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</si>
  <si>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</si>
  <si>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</si>
  <si>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</si>
  <si>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</si>
  <si>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</si>
  <si>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</si>
  <si>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</si>
  <si>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</si>
  <si>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</si>
  <si>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</si>
  <si>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</si>
  <si>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</si>
  <si>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</si>
  <si>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</si>
  <si>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</si>
  <si>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</si>
  <si>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</si>
  <si>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</si>
  <si>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</si>
  <si>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</si>
  <si>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</si>
  <si>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</si>
  <si>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</si>
  <si>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</si>
  <si>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</si>
  <si>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</si>
  <si>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</si>
  <si>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</si>
  <si>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</si>
  <si>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</si>
  <si>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</si>
  <si>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</si>
  <si>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</si>
  <si>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</si>
  <si>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</si>
  <si>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</si>
  <si>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</si>
  <si>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</si>
  <si>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</si>
  <si>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</si>
  <si>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</si>
  <si>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</si>
  <si>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</si>
  <si>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</si>
  <si>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</si>
  <si>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</si>
  <si>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</si>
  <si>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</si>
  <si>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</si>
  <si>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</si>
  <si>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</si>
  <si>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</si>
  <si>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</si>
  <si>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</si>
  <si>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</si>
  <si>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</si>
  <si>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</si>
  <si>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</si>
  <si>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</si>
  <si>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</si>
  <si>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</si>
  <si>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</si>
  <si>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</si>
  <si>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</si>
  <si>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</si>
  <si>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</si>
  <si>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</si>
  <si>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</si>
  <si>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</si>
  <si>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</si>
  <si>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</si>
  <si>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</si>
  <si>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</si>
  <si>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</si>
  <si>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</si>
  <si>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</si>
  <si>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</si>
  <si>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</si>
  <si>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</si>
  <si>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</si>
  <si>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</si>
  <si>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</si>
  <si>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</si>
  <si>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</si>
  <si>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</si>
  <si>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</si>
  <si>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</si>
  <si>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</si>
  <si>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</si>
  <si>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</si>
  <si>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</si>
  <si>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</si>
  <si>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</si>
  <si>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</si>
  <si>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</si>
  <si>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</si>
  <si>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</si>
  <si>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</si>
  <si>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</si>
  <si>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</si>
  <si>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</si>
  <si>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</si>
  <si>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</si>
  <si>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</si>
  <si>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</si>
  <si>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</si>
  <si>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</si>
  <si>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</si>
  <si>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</si>
  <si>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</si>
  <si>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</si>
  <si>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</si>
  <si>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</si>
  <si>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</si>
  <si>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</si>
  <si>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</si>
  <si>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</si>
  <si>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</si>
  <si>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</si>
  <si>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</si>
  <si>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</si>
  <si>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</si>
  <si>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</si>
  <si>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</si>
  <si>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</si>
  <si>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</si>
  <si>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</si>
  <si>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</si>
  <si>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</si>
  <si>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</si>
  <si>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</si>
  <si>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</si>
  <si>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</si>
  <si>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</si>
  <si>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</si>
  <si>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</si>
  <si>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</si>
  <si>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</si>
  <si>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</si>
  <si>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</si>
  <si>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</si>
  <si>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</si>
  <si>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</si>
  <si>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</si>
  <si>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</si>
  <si>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</si>
  <si>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</si>
  <si>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</si>
  <si>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</si>
  <si>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</si>
  <si>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</si>
  <si>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</si>
  <si>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</si>
  <si>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</si>
  <si>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</si>
  <si>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</si>
  <si>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</si>
  <si>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</si>
  <si>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</si>
  <si>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</si>
  <si>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</si>
  <si>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</si>
  <si>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</si>
  <si>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</si>
  <si>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</si>
  <si>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</si>
  <si>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</si>
  <si>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</si>
  <si>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</si>
  <si>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</si>
  <si>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</si>
  <si>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</si>
  <si>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</si>
  <si>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</si>
  <si>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</si>
  <si>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</si>
  <si>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</si>
  <si>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</si>
  <si>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</si>
  <si>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</si>
  <si>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</si>
  <si>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</si>
  <si>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</si>
  <si>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</si>
  <si>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</si>
  <si>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</si>
  <si>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</si>
  <si>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</si>
  <si>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</si>
  <si>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</si>
  <si>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</si>
  <si>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</si>
  <si>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</si>
  <si>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</si>
  <si>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</si>
  <si>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</si>
  <si>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</si>
  <si>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</si>
  <si>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</si>
  <si>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</si>
  <si>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</si>
  <si>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</si>
  <si>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</si>
  <si>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</si>
  <si>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</si>
  <si>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</si>
  <si>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</si>
  <si>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</si>
  <si>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</si>
  <si>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</si>
  <si>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</si>
  <si>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</si>
  <si>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</si>
  <si>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</si>
  <si>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</si>
  <si>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</si>
  <si>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</si>
  <si>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</si>
  <si>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</si>
  <si>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</si>
  <si>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</si>
  <si>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</si>
  <si>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</si>
  <si>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</si>
  <si>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</si>
  <si>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</si>
  <si>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</si>
  <si>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</si>
  <si>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</si>
  <si>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</si>
  <si>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</si>
  <si>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</si>
  <si>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</si>
  <si>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</si>
  <si>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</si>
  <si>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</si>
  <si>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</si>
  <si>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</si>
  <si>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</si>
  <si>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</si>
  <si>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</si>
  <si>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</si>
  <si>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</si>
  <si>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</si>
  <si>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</si>
  <si>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</si>
  <si>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</si>
  <si>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</si>
  <si>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</si>
  <si>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</si>
  <si>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</si>
  <si>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</si>
  <si>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</si>
  <si>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</si>
  <si>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</si>
  <si>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</si>
  <si>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</si>
  <si>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</si>
  <si>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</si>
  <si>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</si>
  <si>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</si>
  <si>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</si>
  <si>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</si>
  <si>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</si>
  <si>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</si>
  <si>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</si>
  <si>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</si>
  <si>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</si>
  <si>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</si>
  <si>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</si>
  <si>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</si>
  <si>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</si>
  <si>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</si>
  <si>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</si>
  <si>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</si>
  <si>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</si>
  <si>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</si>
  <si>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</si>
  <si>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</si>
  <si>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</si>
  <si>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</si>
  <si>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</si>
  <si>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</si>
  <si>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</si>
  <si>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</si>
  <si>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</si>
  <si>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</si>
  <si>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</si>
  <si>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</si>
  <si>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</si>
  <si>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</si>
  <si>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</si>
  <si>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</si>
  <si>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</si>
  <si>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</si>
  <si>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</si>
  <si>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</si>
  <si>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</si>
  <si>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</si>
  <si>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</si>
  <si>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</si>
  <si>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</si>
  <si>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</si>
  <si>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</si>
  <si>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</si>
  <si>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</si>
  <si>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</si>
  <si>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</si>
  <si>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</si>
  <si>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</si>
  <si>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</si>
  <si>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</si>
  <si>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</si>
  <si>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</si>
  <si>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</si>
  <si>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</si>
  <si>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</si>
  <si>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</si>
  <si>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</si>
  <si>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</si>
  <si>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</si>
  <si>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</si>
  <si>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</si>
  <si>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</si>
  <si>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</si>
  <si>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</si>
  <si>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</si>
  <si>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</si>
  <si>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</si>
  <si>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</si>
  <si>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</si>
  <si>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</si>
  <si>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</si>
  <si>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</si>
  <si>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</si>
  <si>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</si>
  <si>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</si>
  <si>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</si>
  <si>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</si>
  <si>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</si>
  <si>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</si>
  <si>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</si>
  <si>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</si>
  <si>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</si>
  <si>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</si>
  <si>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</si>
  <si>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</si>
  <si>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</si>
  <si>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</si>
  <si>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</si>
  <si>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</si>
  <si>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</si>
  <si>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</si>
  <si>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</si>
  <si>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</si>
  <si>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</si>
  <si>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</si>
  <si>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</si>
  <si>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</si>
  <si>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</si>
  <si>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</si>
  <si>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</si>
  <si>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</si>
  <si>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</si>
  <si>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</si>
  <si>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</si>
  <si>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</si>
  <si>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</si>
  <si>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</si>
  <si>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</si>
  <si>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</si>
  <si>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</si>
  <si>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</si>
  <si>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</si>
  <si>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</si>
  <si>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</si>
  <si>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</si>
  <si>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</si>
  <si>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</si>
  <si>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</si>
  <si>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</si>
  <si>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</si>
  <si>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</si>
  <si>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</si>
  <si>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</si>
  <si>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</si>
  <si>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</si>
  <si>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</si>
  <si>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</si>
  <si>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</si>
  <si>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</si>
  <si>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</si>
  <si>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</si>
  <si>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</si>
  <si>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</si>
  <si>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</si>
  <si>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</si>
  <si>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</si>
  <si>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</si>
  <si>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</si>
  <si>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</si>
  <si>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</si>
  <si>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</si>
  <si>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</si>
  <si>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</si>
  <si>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</si>
  <si>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</si>
  <si>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</si>
  <si>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</si>
  <si>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</si>
  <si>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</si>
  <si>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</si>
  <si>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</si>
  <si>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</si>
  <si>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</si>
  <si>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</si>
  <si>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</si>
  <si>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</si>
  <si>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</si>
  <si>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</si>
  <si>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</si>
  <si>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</si>
  <si>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</si>
  <si>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</si>
  <si>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</si>
  <si>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</si>
  <si>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</si>
  <si>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</si>
  <si>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</si>
  <si>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</si>
  <si>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</si>
  <si>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</si>
  <si>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</si>
  <si>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</si>
  <si>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</si>
  <si>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</si>
  <si>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</si>
  <si>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</si>
  <si>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</si>
  <si>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</si>
  <si>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</si>
  <si>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</si>
  <si>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</si>
  <si>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</si>
  <si>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</si>
  <si>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</si>
  <si>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</si>
  <si>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</si>
  <si>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</si>
  <si>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</si>
  <si>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</si>
  <si>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</si>
  <si>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</si>
  <si>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</si>
  <si>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</si>
  <si>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</si>
  <si>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</si>
  <si>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</si>
  <si>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</si>
  <si>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</si>
  <si>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</si>
  <si>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</si>
  <si>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</si>
  <si>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</si>
  <si>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</si>
  <si>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</si>
  <si>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</si>
  <si>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</si>
  <si>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</si>
  <si>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</si>
  <si>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</si>
  <si>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</si>
  <si>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</si>
  <si>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</si>
  <si>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</si>
  <si>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</si>
  <si>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</si>
  <si>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</si>
  <si>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</si>
  <si>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</si>
  <si>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</si>
  <si>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</si>
  <si>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</si>
  <si>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</si>
  <si>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</si>
  <si>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</si>
  <si>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</si>
  <si>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</si>
  <si>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</si>
  <si>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</si>
  <si>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</si>
  <si>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</si>
  <si>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</si>
  <si>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</si>
  <si>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</si>
  <si>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</si>
  <si>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</si>
  <si>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</si>
  <si>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</si>
  <si>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</si>
  <si>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</si>
  <si>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</si>
  <si>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</si>
  <si>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</si>
  <si>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</si>
  <si>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</si>
  <si>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</si>
  <si>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</si>
  <si>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</si>
  <si>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</si>
  <si>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</si>
  <si>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</si>
  <si>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</si>
  <si>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</si>
  <si>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</si>
  <si>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</si>
  <si>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</si>
  <si>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</si>
  <si>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</si>
  <si>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</si>
  <si>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</si>
  <si>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</si>
  <si>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</si>
  <si>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</si>
  <si>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</si>
  <si>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</si>
  <si>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</si>
  <si>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</si>
  <si>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</si>
  <si>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</si>
  <si>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</si>
  <si>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</si>
  <si>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</si>
  <si>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</si>
  <si>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</si>
  <si>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</si>
  <si>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</si>
  <si>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</si>
  <si>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</si>
  <si>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</si>
  <si>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</si>
  <si>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</si>
  <si>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</si>
  <si>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</si>
  <si>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</si>
  <si>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</si>
  <si>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</si>
  <si>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</si>
  <si>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</si>
  <si>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</si>
  <si>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</si>
  <si>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</si>
  <si>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</si>
  <si>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</si>
  <si>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</si>
  <si>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</si>
  <si>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</si>
  <si>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</si>
  <si>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</si>
  <si>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</si>
  <si>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</si>
  <si>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</si>
  <si>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</si>
  <si>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</si>
  <si>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</si>
  <si>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</si>
  <si>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</si>
  <si>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</si>
  <si>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</si>
  <si>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</si>
  <si>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</si>
  <si>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</si>
  <si>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</si>
  <si>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</si>
  <si>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</si>
  <si>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</si>
  <si>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</si>
  <si>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</si>
  <si>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</si>
  <si>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</si>
  <si>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</si>
  <si>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</si>
  <si>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</si>
  <si>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</si>
  <si>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</si>
  <si>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</si>
  <si>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</si>
  <si>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</si>
  <si>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</si>
  <si>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</si>
  <si>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</si>
  <si>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</si>
  <si>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</si>
  <si>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</si>
  <si>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</si>
  <si>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</si>
  <si>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</si>
  <si>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</si>
  <si>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</si>
  <si>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</si>
  <si>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</si>
  <si>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</si>
  <si>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</si>
  <si>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</si>
  <si>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</si>
  <si>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</si>
  <si>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</si>
  <si>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</si>
  <si>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</si>
  <si>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</si>
  <si>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</si>
  <si>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</si>
  <si>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</si>
  <si>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</si>
  <si>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</si>
  <si>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</si>
  <si>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</si>
  <si>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</si>
  <si>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</si>
  <si>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</si>
  <si>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</si>
  <si>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</si>
  <si>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</si>
  <si>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</si>
  <si>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</si>
  <si>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</si>
  <si>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</si>
  <si>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</si>
  <si>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</si>
  <si>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</si>
  <si>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</si>
  <si>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</si>
  <si>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</si>
  <si>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</si>
  <si>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</si>
  <si>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</si>
  <si>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</si>
  <si>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</si>
  <si>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</si>
  <si>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</si>
  <si>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</si>
  <si>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</si>
  <si>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</si>
  <si>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</si>
  <si>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</si>
  <si>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</si>
  <si>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</si>
  <si>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</si>
  <si>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</si>
  <si>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</si>
  <si>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</si>
  <si>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</si>
  <si>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</si>
  <si>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</si>
  <si>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</si>
  <si>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</si>
  <si>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</si>
  <si>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</si>
  <si>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</si>
  <si>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</si>
  <si>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</si>
  <si>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</si>
  <si>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</si>
  <si>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</si>
  <si>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</si>
  <si>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</si>
  <si>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</si>
  <si>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</si>
  <si>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</si>
  <si>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</si>
  <si>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</si>
  <si>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</si>
  <si>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</si>
  <si>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</si>
  <si>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</si>
  <si>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</si>
  <si>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</si>
  <si>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</si>
  <si>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</si>
  <si>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</si>
  <si>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</si>
  <si>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</si>
  <si>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</si>
  <si>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</si>
  <si>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</si>
  <si>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</si>
  <si>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</si>
  <si>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</si>
  <si>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</si>
  <si>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</si>
  <si>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</si>
  <si>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</si>
  <si>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</si>
  <si>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</si>
  <si>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</si>
  <si>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</si>
  <si>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</si>
  <si>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</si>
  <si>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</si>
  <si>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</si>
  <si>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</si>
  <si>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</si>
  <si>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</si>
  <si>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</si>
  <si>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</si>
  <si>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</si>
  <si>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</si>
  <si>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</si>
  <si>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</si>
  <si>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</si>
  <si>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</si>
  <si>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</si>
  <si>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</si>
  <si>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</si>
  <si>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</si>
  <si>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</si>
  <si>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</si>
  <si>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</si>
  <si>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</si>
  <si>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</si>
  <si>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</si>
  <si>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</si>
  <si>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</si>
  <si>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</si>
  <si>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</si>
  <si>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</si>
  <si>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</si>
  <si>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</si>
  <si>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</si>
  <si>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</si>
  <si>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</si>
  <si>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</si>
  <si>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</si>
  <si>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</si>
  <si>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</si>
  <si>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</si>
  <si>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</si>
  <si>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</si>
  <si>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</si>
  <si>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</si>
  <si>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</si>
  <si>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</si>
  <si>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</si>
  <si>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</si>
  <si>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</si>
  <si>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</si>
  <si>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</si>
  <si>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</si>
  <si>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</si>
  <si>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</si>
  <si>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</si>
  <si>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</si>
  <si>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</si>
  <si>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</si>
  <si>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</si>
  <si>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</si>
  <si>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</si>
  <si>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</si>
  <si>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</si>
  <si>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</si>
  <si>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</si>
  <si>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</si>
  <si>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</si>
  <si>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</si>
  <si>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</si>
  <si>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</si>
  <si>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</si>
  <si>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</si>
  <si>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</si>
  <si>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</si>
  <si>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</si>
  <si>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</si>
  <si>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</si>
  <si>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</si>
  <si>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</si>
  <si>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</si>
  <si>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</si>
  <si>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</si>
  <si>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</si>
  <si>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</si>
  <si>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</si>
  <si>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</si>
  <si>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</si>
  <si>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</si>
  <si>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</si>
  <si>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</si>
  <si>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</si>
  <si>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</si>
  <si>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</si>
  <si>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</si>
  <si>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</si>
  <si>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</si>
  <si>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</si>
  <si>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</si>
  <si>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</si>
  <si>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</si>
  <si>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</si>
  <si>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</si>
  <si>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</si>
  <si>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</si>
  <si>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</si>
  <si>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</si>
  <si>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</si>
  <si>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</si>
  <si>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</si>
  <si>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</si>
  <si>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</si>
  <si>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</si>
  <si>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</si>
  <si>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</si>
  <si>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</si>
  <si>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</si>
  <si>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</si>
  <si>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</si>
  <si>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</si>
  <si>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</si>
  <si>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</si>
  <si>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</si>
  <si>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</si>
  <si>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</si>
  <si>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</si>
  <si>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</si>
  <si>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</si>
  <si>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</si>
  <si>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</si>
  <si>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</si>
  <si>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</si>
  <si>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</si>
  <si>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</si>
  <si>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</si>
  <si>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</si>
  <si>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</si>
  <si>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</si>
  <si>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</si>
  <si>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</si>
  <si>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</si>
  <si>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</si>
  <si>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</si>
  <si>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</si>
  <si>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</si>
  <si>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</si>
  <si>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</si>
  <si>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</si>
  <si>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</si>
  <si>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</si>
  <si>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</si>
  <si>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</si>
  <si>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</si>
  <si>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</si>
  <si>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</si>
  <si>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</si>
  <si>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</si>
  <si>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</si>
  <si>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</si>
  <si>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</si>
  <si>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</si>
  <si>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</si>
  <si>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</si>
  <si>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</si>
  <si>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</si>
  <si>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</si>
  <si>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</si>
  <si>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</si>
  <si>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</si>
  <si>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</si>
  <si>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</si>
  <si>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</si>
  <si>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</si>
  <si>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</si>
  <si>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</si>
  <si>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</si>
  <si>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</si>
  <si>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</si>
  <si>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</si>
  <si>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</si>
  <si>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</si>
  <si>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</si>
  <si>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</si>
  <si>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</si>
  <si>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</si>
  <si>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</si>
  <si>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</si>
  <si>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</si>
  <si>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</si>
  <si>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</si>
  <si>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</si>
  <si>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</si>
  <si>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</si>
  <si>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</si>
  <si>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</si>
  <si>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</si>
  <si>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</si>
  <si>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</si>
  <si>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</si>
  <si>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</si>
  <si>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</si>
  <si>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</si>
  <si>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</si>
  <si>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</si>
  <si>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</si>
  <si>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</si>
  <si>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</si>
  <si>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</si>
  <si>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</si>
  <si>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</si>
  <si>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</si>
  <si>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</si>
  <si>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</si>
  <si>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</si>
  <si>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</si>
  <si>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</si>
  <si>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</si>
  <si>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</si>
  <si>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</si>
  <si>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</si>
  <si>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</si>
  <si>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</si>
  <si>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</si>
  <si>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</si>
  <si>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</si>
  <si>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</si>
  <si>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</si>
  <si>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</si>
  <si>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</si>
  <si>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</si>
  <si>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</si>
  <si>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</si>
  <si>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</si>
  <si>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</si>
  <si>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</si>
  <si>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</si>
  <si>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</si>
  <si>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</si>
  <si>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</si>
  <si>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</si>
  <si>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</si>
  <si>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</si>
  <si>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</si>
  <si>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</si>
  <si>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</si>
  <si>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</si>
  <si>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</si>
  <si>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</si>
  <si>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</si>
  <si>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</si>
  <si>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</si>
  <si>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</si>
  <si>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</si>
  <si>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</si>
  <si>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</si>
  <si>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</si>
  <si>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</si>
  <si>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</si>
  <si>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</si>
  <si>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</si>
  <si>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</si>
  <si>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</si>
  <si>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</si>
  <si>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</si>
  <si>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</si>
  <si>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</si>
  <si>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</si>
  <si>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</si>
  <si>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</si>
  <si>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</si>
  <si>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</si>
  <si>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</si>
  <si>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</si>
  <si>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</si>
  <si>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</si>
  <si>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</si>
  <si>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</si>
  <si>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</si>
  <si>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</si>
  <si>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</si>
  <si>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</si>
  <si>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</si>
  <si>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</si>
  <si>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</si>
  <si>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</si>
  <si>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</si>
  <si>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</si>
  <si>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</si>
  <si>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</si>
  <si>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</si>
  <si>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</si>
  <si>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</si>
  <si>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</si>
  <si>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</si>
  <si>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</si>
  <si>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</si>
  <si>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</si>
  <si>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</si>
  <si>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</si>
  <si>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</si>
  <si>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</si>
  <si>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</si>
  <si>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</si>
  <si>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</si>
  <si>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</si>
  <si>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</si>
  <si>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</si>
  <si>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</si>
  <si>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</si>
  <si>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</si>
  <si>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</si>
  <si>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</si>
  <si>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</si>
  <si>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</si>
  <si>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</si>
  <si>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</si>
  <si>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</si>
  <si>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</si>
  <si>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</si>
  <si>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</si>
  <si>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</si>
  <si>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</si>
  <si>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</si>
  <si>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</si>
  <si>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</si>
  <si>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</si>
  <si>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</si>
  <si>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</si>
  <si>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</si>
  <si>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</si>
  <si>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</si>
  <si>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</si>
  <si>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</si>
  <si>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</si>
  <si>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</si>
  <si>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</si>
  <si>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</si>
  <si>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</si>
  <si>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</si>
  <si>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</si>
  <si>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</si>
  <si>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</si>
  <si>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</si>
  <si>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</si>
  <si>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</si>
  <si>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</si>
  <si>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</si>
  <si>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</si>
  <si>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</si>
  <si>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</si>
  <si>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</si>
  <si>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</si>
  <si>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</si>
  <si>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</si>
  <si>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</si>
  <si>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</si>
  <si>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</si>
  <si>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</si>
  <si>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</si>
  <si>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</si>
  <si>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</si>
  <si>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</si>
  <si>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</si>
  <si>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</si>
  <si>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</si>
  <si>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</si>
  <si>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</si>
  <si>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</si>
  <si>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</si>
  <si>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</si>
  <si>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</si>
  <si>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</si>
  <si>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</si>
  <si>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</si>
  <si>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</si>
  <si>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</si>
  <si>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</si>
  <si>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</si>
  <si>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</si>
  <si>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</si>
  <si>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</si>
  <si>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</si>
  <si>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</si>
  <si>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</si>
  <si>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</si>
  <si>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</si>
  <si>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</si>
  <si>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</si>
  <si>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</si>
  <si>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</si>
  <si>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</si>
  <si>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</si>
  <si>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</si>
  <si>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</si>
  <si>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</si>
  <si>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</si>
  <si>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</si>
  <si>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</si>
  <si>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</si>
  <si>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</si>
  <si>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</si>
  <si>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</si>
  <si>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</si>
  <si>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</si>
  <si>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</si>
  <si>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</si>
  <si>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</si>
  <si>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</si>
  <si>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</si>
  <si>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</si>
  <si>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</si>
  <si>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</si>
  <si>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</si>
  <si>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</si>
  <si>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</si>
  <si>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</si>
  <si>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</si>
  <si>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</si>
  <si>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</si>
  <si>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</si>
  <si>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</si>
  <si>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</si>
  <si>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</si>
  <si>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</si>
  <si>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</si>
  <si>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</si>
  <si>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</si>
  <si>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</si>
  <si>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</si>
  <si>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</si>
  <si>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</si>
  <si>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</si>
  <si>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</si>
  <si>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</si>
  <si>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</si>
  <si>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</si>
  <si>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</si>
  <si>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</si>
  <si>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</si>
  <si>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</si>
  <si>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</si>
  <si>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</si>
  <si>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</si>
  <si>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</si>
  <si>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</si>
  <si>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</si>
  <si>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</si>
  <si>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</si>
  <si>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</si>
  <si>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</si>
  <si>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</si>
  <si>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</si>
  <si>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</si>
  <si>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</si>
  <si>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</si>
  <si>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</si>
  <si>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</si>
  <si>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</si>
  <si>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</si>
  <si>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</si>
  <si>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</si>
  <si>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</si>
  <si>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</si>
  <si>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</si>
  <si>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</si>
  <si>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</si>
  <si>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</si>
  <si>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</si>
  <si>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</si>
  <si>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</si>
  <si>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</si>
  <si>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</si>
  <si>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</si>
  <si>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</si>
  <si>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</si>
  <si>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</si>
  <si>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</si>
  <si>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</si>
  <si>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</si>
  <si>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</si>
  <si>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</si>
  <si>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</si>
  <si>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</si>
  <si>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</si>
  <si>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</si>
  <si>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</si>
  <si>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</si>
  <si>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</si>
  <si>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</si>
  <si>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</si>
  <si>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</si>
  <si>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</si>
  <si>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</si>
  <si>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</si>
  <si>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</si>
  <si>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</si>
  <si>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</si>
  <si>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</si>
  <si>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</si>
  <si>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</si>
  <si>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</si>
  <si>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</si>
  <si>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</si>
  <si>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</si>
  <si>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</si>
  <si>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</si>
  <si>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</si>
  <si>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</si>
  <si>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</si>
  <si>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</si>
  <si>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</si>
  <si>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</si>
  <si>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</si>
  <si>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</si>
  <si>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</si>
  <si>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</si>
  <si>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</si>
  <si>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</si>
  <si>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</si>
  <si>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</si>
  <si>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</si>
  <si>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</si>
  <si>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</si>
  <si>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</si>
  <si>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</si>
  <si>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</si>
  <si>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</si>
  <si>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</si>
  <si>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</si>
  <si>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</si>
  <si>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</si>
  <si>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</si>
  <si>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</si>
  <si>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</si>
  <si>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</si>
  <si>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</si>
  <si>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</si>
  <si>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</si>
  <si>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</si>
  <si>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</si>
  <si>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</si>
  <si>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</si>
  <si>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</si>
  <si>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</si>
  <si>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</si>
  <si>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</si>
  <si>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</si>
  <si>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</si>
  <si>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</si>
  <si>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</si>
  <si>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</si>
  <si>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</si>
  <si>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</si>
  <si>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</si>
  <si>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</si>
  <si>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</si>
  <si>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</si>
  <si>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</si>
  <si>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</si>
  <si>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</si>
  <si>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</si>
  <si>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</si>
  <si>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</si>
  <si>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</si>
  <si>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</si>
  <si>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</si>
  <si>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</si>
  <si>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</si>
  <si>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</si>
  <si>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</si>
  <si>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</si>
  <si>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</si>
  <si>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</si>
  <si>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</si>
  <si>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</si>
  <si>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</si>
  <si>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</si>
  <si>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</si>
  <si>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</si>
  <si>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</si>
  <si>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</si>
  <si>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</si>
  <si>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</si>
  <si>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</si>
  <si>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</si>
  <si>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</si>
  <si>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</si>
  <si>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</si>
  <si>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</si>
  <si>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</si>
  <si>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</si>
  <si>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</si>
  <si>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</si>
  <si>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</si>
  <si>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</si>
  <si>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</si>
  <si>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</si>
  <si>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</si>
  <si>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</si>
  <si>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</si>
  <si>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</si>
  <si>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</si>
  <si>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</si>
  <si>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</si>
  <si>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</si>
  <si>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</si>
  <si>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</si>
  <si>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</si>
  <si>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</si>
  <si>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</si>
  <si>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</si>
  <si>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</si>
  <si>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</si>
  <si>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</si>
  <si>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</si>
  <si>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</si>
  <si>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</si>
  <si>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</si>
  <si>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</si>
  <si>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</si>
  <si>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</si>
  <si>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</si>
  <si>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</si>
  <si>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</si>
  <si>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</si>
  <si>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</si>
  <si>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</si>
  <si>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</si>
  <si>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</si>
  <si>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</si>
  <si>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</si>
  <si>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</si>
  <si>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</si>
  <si>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</si>
  <si>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</si>
  <si>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</si>
  <si>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</si>
  <si>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</si>
  <si>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</si>
  <si>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</si>
  <si>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</si>
  <si>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</si>
  <si>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</si>
  <si>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</si>
  <si>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</si>
  <si>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</si>
  <si>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</si>
  <si>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</si>
  <si>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</si>
  <si>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</si>
  <si>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</si>
  <si>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</si>
  <si>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</si>
  <si>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</si>
  <si>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</si>
  <si>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</si>
  <si>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</si>
  <si>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</si>
  <si>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</si>
  <si>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</si>
  <si>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</si>
  <si>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</si>
  <si>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</si>
  <si>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</si>
  <si>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</si>
  <si>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</si>
  <si>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</si>
  <si>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</si>
  <si>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</si>
  <si>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</si>
  <si>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</si>
  <si>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</si>
  <si>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</si>
  <si>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</si>
  <si>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</si>
  <si>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</si>
  <si>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</si>
  <si>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</si>
  <si>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</si>
  <si>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</si>
  <si>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</si>
  <si>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</si>
  <si>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</si>
  <si>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</si>
  <si>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</si>
  <si>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</si>
  <si>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</si>
  <si>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</si>
  <si>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</si>
  <si>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</si>
  <si>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</si>
  <si>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</si>
  <si>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</si>
  <si>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</si>
  <si>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</si>
  <si>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</si>
  <si>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</si>
  <si>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</si>
  <si>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</si>
  <si>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</si>
  <si>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</si>
  <si>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</si>
  <si>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</si>
  <si>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</si>
  <si>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</si>
  <si>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</si>
  <si>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</si>
  <si>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</si>
  <si>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</si>
  <si>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</si>
  <si>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</si>
  <si>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</si>
  <si>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</si>
  <si>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</si>
  <si>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</si>
  <si>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</si>
  <si>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</si>
  <si>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</si>
  <si>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</si>
  <si>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</si>
  <si>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</si>
  <si>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</si>
  <si>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</si>
  <si>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</si>
  <si>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</si>
  <si>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</si>
  <si>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</si>
  <si>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</si>
  <si>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</si>
  <si>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</si>
  <si>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</si>
  <si>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</si>
  <si>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</si>
  <si>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</si>
  <si>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</si>
  <si>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</si>
  <si>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</si>
  <si>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</si>
  <si>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</si>
  <si>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</si>
  <si>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</si>
  <si>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</si>
  <si>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</si>
  <si>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</si>
  <si>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</si>
  <si>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</si>
  <si>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</si>
  <si>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</si>
  <si>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</si>
  <si>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</si>
  <si>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</si>
  <si>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</si>
  <si>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</si>
  <si>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</si>
  <si>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</si>
  <si>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</si>
  <si>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</si>
  <si>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</si>
  <si>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</si>
  <si>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</si>
  <si>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</si>
  <si>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</si>
  <si>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</si>
  <si>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</si>
  <si>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</si>
  <si>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</si>
  <si>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</si>
  <si>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</si>
  <si>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</si>
  <si>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</si>
  <si>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</si>
  <si>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</si>
  <si>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</si>
  <si>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</si>
  <si>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</si>
  <si>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</si>
  <si>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</si>
  <si>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</si>
  <si>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</si>
  <si>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</si>
  <si>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</si>
  <si>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</si>
  <si>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</si>
  <si>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</si>
  <si>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</si>
  <si>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</si>
  <si>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</si>
  <si>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</si>
  <si>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</si>
  <si>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</si>
  <si>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</si>
  <si>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</si>
  <si>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</si>
  <si>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</si>
  <si>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</si>
  <si>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</si>
  <si>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</si>
  <si>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</si>
  <si>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</si>
  <si>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</si>
  <si>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</si>
  <si>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</si>
  <si>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</si>
  <si>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</si>
  <si>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</si>
  <si>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</si>
  <si>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</si>
  <si>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</si>
  <si>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</si>
  <si>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</si>
  <si>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</si>
  <si>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</si>
  <si>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</si>
  <si>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</si>
  <si>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</si>
  <si>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</si>
  <si>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</si>
  <si>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</si>
  <si>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</si>
  <si>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</si>
  <si>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</si>
  <si>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</si>
  <si>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</si>
  <si>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</si>
  <si>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</si>
  <si>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</si>
  <si>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</si>
  <si>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</si>
  <si>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</si>
  <si>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</si>
  <si>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</si>
  <si>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</si>
  <si>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</si>
  <si>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</si>
  <si>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</si>
  <si>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</si>
  <si>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</si>
  <si>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</si>
  <si>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</si>
  <si>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</si>
  <si>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</si>
  <si>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</si>
  <si>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</si>
  <si>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</si>
  <si>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</si>
  <si>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</si>
  <si>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</si>
  <si>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</si>
  <si>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</si>
  <si>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</si>
  <si>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</si>
  <si>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</si>
  <si>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</si>
  <si>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</si>
  <si>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</si>
  <si>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</si>
  <si>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</si>
  <si>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</si>
  <si>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</si>
  <si>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</si>
  <si>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</si>
  <si>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</si>
  <si>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</si>
  <si>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</si>
  <si>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</si>
  <si>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</si>
  <si>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</si>
  <si>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</si>
  <si>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</si>
  <si>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</si>
  <si>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</si>
  <si>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</si>
  <si>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</si>
  <si>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</si>
  <si>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</si>
  <si>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</si>
  <si>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</si>
  <si>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</si>
  <si>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</si>
  <si>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</si>
  <si>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</si>
  <si>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</si>
  <si>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</si>
  <si>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</si>
  <si>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</si>
  <si>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</si>
  <si>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</si>
  <si>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</si>
  <si>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</si>
  <si>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</si>
  <si>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</si>
  <si>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</si>
  <si>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</si>
  <si>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</si>
  <si>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</si>
  <si>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</si>
  <si>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</si>
  <si>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</si>
  <si>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</si>
  <si>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</si>
  <si>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</si>
  <si>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</si>
  <si>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</si>
  <si>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</si>
  <si>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</si>
  <si>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</si>
  <si>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</si>
  <si>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</si>
  <si>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</si>
  <si>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</si>
  <si>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</si>
  <si>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</si>
  <si>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</si>
  <si>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</si>
  <si>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</si>
  <si>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</si>
  <si>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</si>
  <si>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</si>
  <si>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</si>
  <si>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</si>
  <si>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</si>
  <si>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</si>
  <si>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</si>
  <si>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</si>
  <si>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</si>
  <si>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</si>
  <si>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</si>
  <si>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</si>
  <si>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</si>
  <si>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</si>
  <si>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</si>
  <si>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</si>
  <si>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</si>
  <si>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</si>
  <si>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</si>
  <si>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</si>
  <si>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</si>
  <si>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</si>
  <si>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</si>
  <si>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</si>
  <si>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</si>
  <si>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</si>
  <si>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</si>
  <si>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</si>
  <si>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</si>
  <si>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</si>
  <si>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</si>
  <si>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</si>
  <si>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</si>
  <si>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</si>
  <si>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</si>
  <si>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</si>
  <si>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</si>
  <si>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</si>
  <si>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</si>
  <si>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</si>
  <si>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</si>
  <si>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</si>
  <si>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</si>
  <si>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</si>
  <si>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</si>
  <si>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</si>
  <si>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</si>
  <si>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</si>
  <si>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</si>
  <si>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</si>
  <si>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</si>
  <si>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</si>
  <si>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</si>
  <si>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</si>
  <si>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</si>
  <si>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</si>
  <si>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</si>
  <si>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</si>
  <si>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</si>
  <si>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</si>
  <si>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</si>
  <si>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</si>
  <si>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</si>
  <si>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</si>
  <si>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</si>
  <si>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</si>
  <si>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</si>
  <si>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</si>
  <si>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</si>
  <si>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</si>
  <si>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</si>
  <si>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</si>
  <si>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</si>
  <si>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</si>
  <si>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</si>
  <si>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</si>
  <si>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</si>
  <si>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</si>
  <si>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</si>
  <si>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</si>
  <si>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</si>
  <si>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</si>
  <si>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</si>
  <si>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</si>
  <si>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</si>
  <si>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</si>
  <si>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</si>
  <si>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</si>
  <si>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</si>
  <si>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</si>
  <si>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</si>
  <si>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</si>
  <si>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</si>
  <si>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</si>
  <si>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</si>
  <si>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</si>
  <si>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</si>
  <si>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</si>
  <si>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</si>
  <si>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</si>
  <si>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</si>
  <si>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</si>
  <si>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</si>
  <si>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</si>
  <si>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</si>
  <si>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</si>
  <si>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</si>
  <si>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</si>
  <si>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</si>
  <si>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</si>
  <si>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</si>
  <si>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</si>
  <si>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</si>
  <si>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</si>
  <si>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</si>
  <si>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</si>
  <si>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</si>
  <si>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</si>
  <si>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</si>
  <si>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</si>
  <si>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</si>
  <si>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</si>
  <si>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</si>
  <si>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</si>
  <si>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</si>
  <si>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</si>
  <si>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</si>
  <si>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</si>
  <si>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</si>
  <si>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</si>
  <si>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</si>
  <si>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</si>
  <si>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</si>
  <si>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</si>
  <si>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</si>
  <si>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</si>
  <si>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</si>
  <si>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</si>
  <si>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</si>
  <si>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</si>
  <si>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</si>
  <si>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</si>
  <si>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</si>
  <si>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</si>
  <si>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</si>
  <si>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</si>
  <si>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</si>
  <si>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</si>
  <si>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</si>
  <si>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</si>
  <si>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</si>
  <si>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</si>
  <si>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</si>
  <si>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</si>
  <si>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</si>
  <si>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</si>
  <si>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</si>
  <si>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</si>
  <si>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</si>
  <si>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</si>
  <si>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</si>
  <si>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</si>
  <si>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</si>
  <si>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</si>
  <si>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</si>
  <si>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</si>
  <si>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</si>
  <si>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</si>
  <si>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</si>
  <si>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</si>
  <si>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</si>
  <si>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</si>
  <si>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</si>
  <si>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</si>
  <si>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</si>
  <si>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</si>
  <si>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</si>
  <si>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</si>
  <si>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</si>
  <si>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</si>
  <si>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</si>
  <si>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</si>
  <si>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</si>
  <si>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</si>
  <si>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</si>
  <si>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</si>
  <si>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</si>
  <si>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</si>
  <si>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</si>
  <si>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</si>
  <si>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</si>
  <si>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</si>
  <si>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</si>
  <si>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</si>
  <si>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</si>
  <si>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</si>
  <si>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</si>
  <si>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</si>
  <si>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</si>
  <si>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</si>
  <si>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</si>
  <si>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</si>
  <si>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</si>
  <si>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</si>
  <si>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</si>
  <si>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</si>
  <si>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</si>
  <si>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</si>
  <si>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</si>
  <si>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</si>
  <si>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</si>
  <si>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</si>
  <si>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</si>
  <si>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</si>
  <si>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</si>
  <si>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</si>
  <si>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</si>
  <si>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</si>
  <si>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</si>
  <si>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</si>
  <si>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</si>
  <si>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</si>
  <si>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</si>
  <si>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</si>
  <si>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</si>
  <si>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</si>
  <si>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</si>
  <si>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</si>
  <si>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</si>
  <si>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</si>
  <si>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</si>
  <si>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</si>
  <si>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</si>
  <si>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</si>
  <si>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</si>
  <si>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</si>
  <si>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</si>
  <si>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</si>
  <si>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</si>
  <si>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</si>
  <si>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</si>
  <si>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</si>
  <si>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</si>
  <si>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</si>
  <si>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</si>
  <si>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</si>
  <si>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</si>
  <si>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</si>
  <si>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</si>
  <si>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</si>
  <si>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</si>
  <si>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</si>
  <si>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</si>
  <si>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</si>
  <si>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</si>
  <si>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</si>
  <si>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</si>
  <si>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</si>
  <si>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</si>
  <si>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</si>
  <si>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</si>
  <si>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</si>
  <si>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</si>
  <si>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</si>
  <si>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</si>
  <si>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</si>
  <si>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</si>
  <si>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</si>
  <si>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</si>
  <si>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</si>
  <si>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</si>
  <si>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</si>
  <si>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</si>
  <si>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</si>
  <si>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</si>
  <si>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</si>
  <si>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</si>
  <si>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</si>
  <si>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</si>
  <si>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</si>
  <si>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</si>
  <si>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</si>
  <si>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</si>
  <si>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</si>
  <si>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</si>
  <si>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</si>
  <si>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</si>
  <si>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</si>
  <si>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</si>
  <si>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</si>
  <si>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</si>
  <si>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</si>
  <si>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</si>
  <si>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</si>
  <si>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</si>
  <si>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</si>
  <si>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</si>
  <si>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</si>
  <si>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</si>
  <si>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</si>
  <si>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</si>
  <si>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</si>
  <si>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</si>
  <si>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</si>
  <si>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</si>
  <si>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</si>
  <si>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</si>
  <si>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</si>
  <si>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</si>
  <si>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</si>
  <si>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</si>
  <si>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</si>
  <si>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</si>
  <si>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</si>
  <si>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</si>
  <si>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</si>
  <si>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</si>
  <si>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</si>
  <si>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</si>
  <si>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</si>
  <si>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</si>
  <si>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</si>
  <si>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</si>
  <si>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</si>
  <si>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</si>
  <si>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</si>
  <si>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</si>
  <si>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</si>
  <si>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</si>
  <si>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</si>
  <si>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</si>
  <si>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</si>
  <si>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</si>
  <si>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</si>
  <si>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</si>
  <si>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</si>
  <si>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</si>
  <si>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</si>
  <si>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</si>
  <si>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</si>
  <si>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</si>
  <si>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</si>
  <si>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</si>
  <si>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</si>
  <si>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</si>
  <si>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</si>
  <si>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</si>
  <si>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</si>
  <si>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</si>
  <si>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</si>
  <si>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</si>
  <si>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</si>
  <si>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</si>
  <si>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</si>
  <si>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</si>
  <si>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</si>
  <si>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</si>
  <si>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</si>
  <si>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</si>
  <si>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</si>
  <si>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</si>
  <si>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</si>
  <si>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</si>
  <si>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</si>
  <si>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</si>
  <si>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</si>
  <si>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</si>
  <si>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</si>
  <si>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</si>
  <si>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</si>
  <si>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</si>
  <si>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</si>
  <si>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</si>
  <si>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</si>
  <si>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</si>
  <si>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</si>
  <si>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</si>
  <si>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</si>
  <si>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</si>
  <si>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</si>
  <si>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</si>
  <si>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</si>
  <si>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</si>
  <si>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</si>
  <si>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</si>
  <si>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</si>
  <si>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</si>
  <si>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</si>
  <si>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</si>
  <si>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</si>
  <si>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</si>
  <si>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</si>
  <si>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</si>
  <si>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</si>
  <si>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</si>
  <si>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</si>
  <si>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</si>
  <si>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</si>
  <si>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</si>
  <si>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</si>
  <si>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</si>
  <si>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</si>
  <si>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</si>
  <si>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</si>
  <si>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</si>
  <si>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</si>
  <si>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</si>
  <si>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</si>
  <si>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</si>
  <si>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</si>
  <si>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</si>
  <si>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</si>
  <si>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</si>
  <si>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</si>
  <si>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</si>
  <si>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</si>
  <si>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</si>
  <si>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</si>
  <si>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</si>
  <si>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</si>
  <si>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</si>
  <si>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</si>
  <si>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</si>
  <si>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</si>
  <si>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</si>
  <si>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</si>
  <si>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</si>
  <si>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</si>
  <si>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</si>
  <si>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</si>
  <si>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</si>
  <si>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</si>
  <si>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</si>
  <si>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</si>
  <si>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</si>
  <si>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</si>
  <si>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</si>
  <si>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</si>
  <si>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</si>
  <si>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</si>
  <si>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</si>
  <si>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</si>
  <si>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</si>
  <si>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</si>
  <si>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</si>
  <si>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</si>
  <si>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</si>
  <si>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</si>
  <si>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</si>
  <si>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</si>
  <si>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</si>
  <si>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</si>
  <si>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</si>
  <si>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</si>
  <si>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</si>
  <si>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</si>
  <si>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</si>
  <si>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</si>
  <si>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</si>
  <si>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</si>
  <si>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</si>
  <si>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</si>
  <si>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</si>
  <si>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</si>
  <si>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</si>
  <si>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</si>
  <si>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</si>
  <si>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</si>
  <si>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</si>
  <si>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</si>
  <si>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</si>
  <si>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</si>
  <si>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</si>
  <si>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</si>
  <si>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</si>
  <si>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</si>
  <si>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</si>
  <si>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</si>
  <si>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</si>
  <si>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</si>
  <si>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</si>
  <si>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</si>
  <si>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</si>
  <si>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</si>
  <si>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</si>
  <si>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</si>
  <si>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</si>
  <si>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</si>
  <si>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</si>
  <si>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</si>
  <si>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</si>
  <si>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</si>
  <si>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</si>
  <si>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</si>
  <si>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</si>
  <si>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</si>
  <si>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</si>
  <si>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</si>
  <si>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</si>
  <si>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</si>
  <si>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</si>
  <si>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</si>
  <si>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</si>
  <si>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</si>
  <si>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</si>
  <si>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</si>
  <si>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</si>
  <si>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</si>
  <si>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</si>
  <si>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</si>
  <si>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</si>
  <si>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</si>
  <si>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</si>
  <si>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</si>
  <si>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</si>
  <si>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</si>
  <si>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</si>
  <si>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</si>
  <si>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</si>
  <si>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</si>
  <si>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</si>
  <si>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</si>
  <si>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</si>
  <si>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</si>
  <si>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</si>
  <si>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</si>
  <si>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</si>
  <si>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</si>
  <si>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</si>
  <si>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</si>
  <si>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</si>
  <si>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</si>
  <si>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</si>
  <si>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</si>
  <si>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</si>
  <si>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</si>
  <si>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</si>
  <si>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</si>
  <si>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</si>
  <si>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</si>
  <si>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</si>
  <si>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</si>
  <si>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</si>
  <si>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</si>
  <si>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</si>
  <si>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</si>
  <si>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</si>
  <si>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</si>
  <si>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</si>
  <si>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</si>
  <si>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</si>
  <si>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</si>
  <si>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</si>
  <si>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</si>
  <si>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</si>
  <si>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</si>
  <si>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</si>
  <si>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</si>
  <si>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</si>
  <si>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</si>
  <si>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</si>
  <si>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</si>
  <si>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</si>
  <si>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</si>
  <si>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</si>
  <si>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</si>
  <si>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</si>
  <si>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</si>
  <si>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</si>
  <si>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</si>
  <si>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</si>
  <si>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</si>
  <si>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</si>
  <si>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</si>
  <si>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</si>
  <si>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</si>
  <si>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</si>
  <si>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</si>
  <si>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</si>
  <si>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</si>
  <si>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</si>
  <si>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</si>
  <si>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</si>
  <si>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</si>
  <si>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</si>
  <si>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</si>
  <si>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</si>
  <si>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</si>
  <si>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</si>
  <si>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</si>
  <si>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</si>
  <si>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</si>
  <si>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</si>
  <si>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</si>
  <si>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</si>
  <si>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</si>
  <si>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</si>
  <si>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</si>
  <si>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</si>
  <si>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</si>
  <si>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</si>
  <si>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</si>
  <si>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</si>
  <si>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</si>
  <si>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</si>
  <si>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</si>
  <si>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</si>
  <si>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</si>
  <si>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</si>
  <si>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</si>
  <si>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</si>
  <si>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</si>
  <si>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</si>
  <si>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</si>
  <si>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</si>
  <si>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</si>
  <si>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</si>
  <si>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</si>
  <si>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</si>
  <si>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</si>
  <si>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</si>
  <si>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</si>
  <si>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</si>
  <si>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</si>
  <si>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</si>
  <si>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</si>
  <si>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</si>
  <si>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</si>
  <si>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</si>
  <si>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</si>
  <si>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</si>
  <si>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</si>
  <si>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</si>
  <si>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</si>
  <si>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</si>
  <si>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</si>
  <si>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</si>
  <si>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</si>
  <si>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</si>
  <si>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</si>
  <si>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</si>
  <si>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</si>
  <si>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</si>
  <si>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</si>
  <si>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</si>
  <si>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</si>
  <si>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</si>
  <si>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</si>
  <si>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</si>
  <si>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</si>
  <si>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</si>
  <si>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</si>
  <si>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</si>
  <si>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</si>
  <si>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</si>
  <si>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</si>
  <si>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</si>
  <si>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</si>
  <si>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</si>
  <si>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</si>
  <si>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</si>
  <si>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</si>
  <si>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</si>
  <si>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</si>
  <si>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</si>
  <si>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</si>
  <si>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</si>
  <si>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</si>
  <si>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</si>
  <si>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</si>
  <si>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</si>
  <si>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</si>
  <si>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</si>
  <si>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</si>
  <si>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</si>
  <si>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</si>
  <si>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</si>
  <si>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</si>
  <si>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</si>
  <si>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</si>
  <si>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</si>
  <si>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</si>
  <si>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</si>
  <si>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</si>
  <si>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</si>
  <si>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</si>
  <si>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</si>
  <si>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</si>
  <si>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</si>
  <si>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</si>
  <si>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</si>
  <si>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</si>
  <si>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</si>
  <si>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</si>
  <si>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</si>
  <si>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</si>
  <si>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</si>
  <si>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</si>
  <si>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</si>
  <si>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</si>
  <si>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</si>
  <si>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</si>
  <si>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</si>
  <si>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</si>
  <si>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</si>
  <si>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</si>
  <si>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</si>
  <si>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</si>
  <si>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</si>
  <si>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</si>
  <si>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</si>
  <si>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</si>
  <si>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</si>
  <si>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</si>
  <si>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</si>
  <si>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</si>
  <si>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</si>
  <si>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</si>
  <si>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</si>
  <si>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</si>
  <si>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</si>
  <si>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</si>
  <si>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</si>
  <si>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</si>
  <si>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</si>
  <si>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</si>
  <si>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</si>
  <si>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</si>
  <si>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</si>
  <si>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</si>
  <si>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</si>
  <si>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</si>
  <si>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</si>
  <si>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</si>
  <si>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</si>
  <si>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</si>
  <si>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</si>
  <si>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</si>
  <si>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</si>
  <si>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</si>
  <si>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</si>
  <si>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</si>
  <si>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</si>
  <si>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</si>
  <si>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</si>
  <si>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</si>
  <si>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</si>
  <si>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</si>
  <si>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</si>
  <si>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</si>
  <si>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</si>
  <si>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</si>
  <si>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</si>
  <si>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</si>
  <si>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</si>
  <si>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</si>
  <si>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</si>
  <si>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</si>
  <si>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</si>
  <si>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</si>
  <si>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</si>
  <si>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</si>
  <si>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</si>
  <si>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</si>
  <si>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</si>
  <si>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</si>
  <si>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</si>
  <si>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</si>
  <si>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</si>
  <si>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</si>
  <si>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</si>
  <si>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</si>
  <si>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</si>
  <si>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</si>
  <si>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</si>
  <si>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</si>
  <si>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</si>
  <si>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</si>
  <si>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</si>
  <si>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</si>
  <si>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</si>
  <si>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</si>
  <si>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</si>
  <si>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</si>
  <si>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</si>
  <si>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</si>
  <si>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</si>
  <si>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</si>
  <si>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</si>
  <si>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</si>
  <si>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</si>
  <si>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</si>
  <si>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</si>
  <si>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</si>
  <si>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</si>
  <si>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</si>
  <si>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</si>
  <si>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</si>
  <si>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</si>
  <si>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</si>
  <si>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</si>
  <si>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</si>
  <si>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</si>
  <si>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</si>
  <si>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</si>
  <si>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</si>
  <si>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</si>
  <si>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</si>
  <si>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</si>
  <si>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</si>
  <si>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</si>
  <si>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</si>
  <si>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</si>
  <si>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</si>
  <si>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</si>
  <si>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</si>
  <si>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</si>
  <si>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</si>
  <si>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</si>
  <si>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</si>
  <si>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</si>
  <si>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</si>
  <si>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</si>
  <si>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</si>
  <si>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</si>
  <si>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</si>
  <si>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</si>
  <si>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</si>
  <si>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</si>
  <si>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</si>
  <si>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</si>
  <si>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</si>
  <si>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</si>
  <si>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</si>
  <si>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</si>
  <si>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</si>
  <si>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</si>
  <si>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</si>
  <si>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</si>
  <si>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</si>
  <si>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</si>
  <si>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</si>
  <si>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</si>
  <si>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</si>
  <si>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</si>
  <si>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</si>
  <si>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</si>
  <si>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</si>
  <si>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</si>
  <si>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</si>
  <si>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</si>
  <si>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</si>
  <si>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</si>
  <si>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</si>
  <si>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</si>
  <si>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</si>
  <si>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</si>
  <si>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</si>
  <si>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</si>
  <si>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</si>
  <si>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</si>
  <si>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</si>
  <si>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</si>
  <si>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</si>
  <si>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</si>
  <si>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</si>
  <si>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</si>
  <si>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</si>
  <si>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</si>
  <si>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</si>
  <si>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</si>
  <si>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</si>
  <si>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</si>
  <si>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</si>
  <si>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</si>
  <si>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</si>
  <si>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</si>
  <si>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</si>
  <si>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</si>
  <si>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</si>
  <si>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</si>
  <si>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</si>
  <si>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</si>
  <si>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</si>
  <si>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</si>
  <si>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</si>
  <si>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</si>
  <si>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</si>
  <si>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</si>
  <si>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</si>
  <si>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</si>
  <si>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</si>
  <si>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</si>
  <si>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</si>
  <si>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</si>
  <si>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</si>
  <si>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</si>
  <si>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</si>
  <si>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</si>
  <si>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</si>
  <si>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</si>
  <si>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</si>
  <si>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</si>
  <si>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</si>
  <si>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</si>
  <si>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</si>
  <si>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</si>
  <si>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</si>
  <si>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</si>
  <si>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</si>
  <si>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</si>
  <si>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</si>
  <si>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</si>
  <si>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</si>
  <si>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</si>
  <si>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</si>
  <si>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</si>
  <si>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</si>
  <si>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</si>
  <si>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</si>
  <si>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</si>
  <si>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</si>
  <si>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</si>
  <si>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</si>
  <si>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</si>
  <si>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</si>
  <si>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</si>
  <si>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</si>
  <si>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</si>
  <si>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</si>
  <si>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</si>
  <si>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</si>
  <si>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</si>
  <si>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</si>
  <si>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</si>
  <si>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</si>
  <si>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</si>
  <si>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</si>
  <si>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</si>
  <si>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</si>
  <si>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</si>
  <si>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</si>
  <si>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</si>
  <si>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</si>
  <si>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</si>
  <si>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</si>
  <si>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</si>
  <si>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</si>
  <si>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</si>
  <si>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</si>
  <si>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</si>
  <si>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</si>
  <si>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</si>
  <si>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</si>
  <si>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</si>
  <si>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</si>
  <si>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</si>
  <si>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</si>
  <si>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</si>
  <si>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</si>
  <si>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</si>
  <si>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</si>
  <si>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</si>
  <si>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</si>
  <si>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</si>
  <si>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</si>
  <si>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</si>
  <si>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</si>
  <si>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</si>
  <si>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</si>
  <si>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</si>
  <si>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</si>
  <si>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</si>
  <si>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</si>
  <si>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</si>
  <si>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</si>
  <si>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</si>
  <si>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</si>
  <si>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</si>
  <si>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</si>
  <si>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</si>
  <si>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</si>
  <si>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</si>
  <si>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</si>
  <si>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</si>
  <si>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</si>
  <si>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</si>
  <si>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</si>
  <si>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</si>
  <si>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</si>
  <si>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</si>
  <si>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</si>
  <si>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</si>
  <si>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</si>
  <si>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</si>
  <si>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</si>
  <si>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</si>
  <si>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</si>
  <si>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</si>
  <si>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</si>
  <si>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</si>
  <si>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</si>
  <si>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</si>
  <si>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</si>
  <si>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</si>
  <si>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</si>
  <si>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</si>
  <si>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</si>
  <si>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</si>
  <si>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</si>
  <si>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</si>
  <si>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</si>
  <si>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</si>
  <si>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</si>
  <si>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</si>
  <si>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</si>
  <si>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</si>
  <si>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</si>
  <si>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</si>
  <si>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</si>
  <si>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</si>
  <si>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</si>
  <si>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</si>
  <si>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</si>
  <si>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</si>
  <si>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</si>
  <si>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</si>
  <si>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</si>
  <si>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</si>
  <si>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</si>
  <si>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</si>
  <si>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</si>
  <si>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</si>
  <si>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</si>
  <si>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</si>
  <si>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</si>
  <si>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</si>
  <si>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</si>
  <si>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</si>
  <si>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</si>
  <si>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</si>
  <si>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</si>
  <si>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</si>
  <si>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</si>
  <si>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</si>
  <si>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</si>
  <si>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</si>
  <si>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</si>
  <si>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</si>
  <si>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</si>
  <si>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</si>
  <si>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</si>
  <si>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</si>
  <si>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</si>
  <si>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</si>
  <si>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</si>
  <si>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</si>
  <si>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</si>
  <si>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</si>
  <si>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</si>
  <si>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</si>
  <si>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</si>
  <si>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</si>
  <si>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</si>
  <si>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</si>
  <si>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</si>
  <si>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</si>
  <si>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</si>
  <si>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</si>
  <si>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</si>
  <si>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</si>
  <si>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</si>
  <si>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</si>
  <si>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</si>
  <si>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</si>
  <si>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</si>
  <si>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</si>
  <si>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</si>
  <si>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</si>
  <si>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</si>
  <si>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</si>
  <si>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</si>
  <si>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</si>
  <si>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</si>
  <si>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</si>
  <si>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</si>
  <si>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</si>
  <si>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</si>
  <si>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</si>
  <si>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</si>
  <si>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</si>
  <si>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</si>
  <si>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</si>
  <si>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</si>
  <si>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</si>
  <si>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</si>
  <si>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</si>
  <si>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</si>
  <si>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</si>
  <si>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</si>
  <si>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</si>
  <si>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</si>
  <si>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</si>
  <si>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</si>
  <si>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</si>
  <si>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</si>
  <si>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</si>
  <si>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</si>
  <si>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</si>
  <si>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</si>
  <si>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</si>
  <si>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</si>
  <si>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</si>
  <si>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</si>
  <si>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</si>
  <si>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</si>
  <si>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</si>
  <si>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</si>
  <si>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</si>
  <si>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</si>
  <si>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</si>
  <si>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</si>
  <si>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</si>
  <si>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</si>
  <si>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</si>
  <si>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</si>
  <si>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</si>
  <si>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</si>
  <si>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</si>
  <si>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</si>
  <si>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</si>
  <si>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</si>
  <si>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</si>
  <si>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</si>
  <si>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</si>
  <si>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</si>
  <si>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</si>
  <si>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</si>
  <si>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</si>
  <si>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</si>
  <si>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</si>
  <si>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</si>
  <si>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</si>
  <si>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</si>
  <si>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</si>
  <si>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</si>
  <si>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</si>
  <si>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</si>
  <si>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</si>
  <si>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</si>
  <si>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</si>
  <si>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</si>
  <si>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</si>
  <si>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</si>
  <si>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</si>
  <si>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</si>
  <si>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</si>
  <si>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</si>
  <si>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</si>
  <si>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</si>
  <si>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</si>
  <si>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</si>
  <si>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</si>
  <si>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</si>
  <si>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</si>
  <si>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</si>
  <si>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</si>
  <si>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</si>
  <si>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</si>
  <si>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</si>
  <si>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</si>
  <si>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</si>
  <si>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</si>
  <si>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</si>
  <si>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</si>
  <si>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</si>
  <si>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</si>
  <si>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</si>
  <si>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</si>
  <si>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</si>
  <si>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</si>
  <si>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</si>
  <si>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</si>
  <si>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</si>
  <si>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</si>
  <si>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</si>
  <si>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</si>
  <si>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</si>
  <si>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</si>
  <si>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</si>
  <si>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</si>
  <si>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</si>
  <si>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</si>
  <si>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</si>
  <si>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</si>
  <si>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</si>
  <si>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</si>
  <si>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</si>
  <si>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</si>
  <si>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</si>
  <si>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</si>
  <si>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</si>
  <si>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</si>
  <si>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</si>
  <si>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</si>
  <si>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</si>
  <si>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</si>
  <si>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</si>
  <si>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</si>
  <si>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</si>
  <si>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</si>
  <si>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</si>
  <si>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</si>
  <si>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</si>
  <si>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</si>
  <si>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</si>
  <si>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</si>
  <si>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</si>
  <si>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</si>
  <si>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</si>
  <si>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</si>
  <si>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</si>
  <si>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</si>
  <si>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</si>
  <si>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</si>
  <si>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</si>
  <si>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</si>
  <si>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</si>
  <si>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</si>
  <si>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</si>
  <si>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</si>
  <si>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</si>
  <si>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</si>
  <si>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</si>
  <si>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</si>
  <si>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</si>
  <si>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</si>
  <si>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</si>
  <si>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</si>
  <si>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</si>
  <si>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</si>
  <si>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</si>
  <si>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</si>
  <si>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</si>
  <si>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</si>
  <si>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</si>
  <si>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</si>
  <si>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</si>
  <si>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</si>
  <si>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</si>
  <si>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</si>
  <si>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</si>
  <si>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</si>
  <si>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</si>
  <si>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</si>
  <si>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</si>
  <si>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</si>
  <si>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</si>
  <si>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</si>
  <si>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</si>
  <si>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</si>
  <si>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</si>
  <si>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</si>
  <si>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</si>
  <si>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</si>
  <si>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</si>
  <si>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</si>
  <si>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</si>
  <si>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</si>
  <si>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</si>
  <si>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</si>
  <si>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</si>
  <si>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</si>
  <si>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</si>
  <si>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</si>
  <si>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</si>
  <si>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</si>
  <si>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</si>
  <si>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</si>
  <si>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</si>
  <si>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</si>
  <si>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</si>
  <si>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</si>
  <si>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</si>
  <si>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</si>
  <si>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</si>
  <si>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</si>
  <si>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</si>
  <si>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</si>
  <si>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</si>
  <si>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</si>
  <si>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</si>
  <si>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</si>
  <si>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</si>
  <si>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</si>
  <si>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</si>
  <si>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</si>
  <si>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</si>
  <si>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</si>
  <si>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</si>
  <si>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</si>
  <si>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</si>
  <si>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</si>
  <si>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</si>
  <si>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</si>
  <si>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</si>
  <si>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</si>
  <si>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</si>
  <si>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</si>
  <si>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</si>
  <si>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</si>
  <si>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</si>
  <si>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</si>
  <si>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</si>
  <si>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</si>
  <si>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</si>
  <si>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</si>
  <si>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</si>
  <si>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</si>
  <si>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</si>
  <si>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</si>
  <si>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</si>
  <si>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</si>
  <si>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</si>
  <si>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</si>
  <si>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</si>
  <si>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</si>
  <si>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</si>
  <si>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</si>
  <si>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</si>
  <si>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</si>
  <si>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</si>
  <si>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</si>
  <si>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</si>
  <si>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</si>
  <si>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</si>
  <si>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</si>
  <si>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</si>
  <si>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</si>
  <si>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</si>
  <si>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</si>
  <si>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</si>
  <si>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</si>
  <si>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</si>
  <si>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</si>
  <si>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</si>
  <si>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</si>
  <si>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</si>
  <si>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</si>
  <si>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</si>
  <si>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</si>
  <si>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</si>
  <si>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</si>
  <si>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</si>
  <si>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</si>
  <si>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</si>
  <si>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</si>
  <si>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</si>
  <si>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</si>
  <si>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</si>
  <si>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</si>
  <si>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</si>
  <si>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</si>
  <si>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</si>
  <si>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</si>
  <si>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</si>
  <si>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</si>
  <si>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</si>
  <si>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</si>
  <si>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</si>
  <si>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</si>
  <si>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</si>
  <si>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</si>
  <si>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</si>
  <si>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</si>
  <si>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</si>
  <si>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</si>
  <si>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</si>
  <si>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</si>
  <si>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</si>
  <si>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</si>
  <si>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</si>
  <si>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</si>
  <si>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</si>
  <si>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</si>
  <si>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</si>
  <si>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</si>
  <si>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</si>
  <si>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</si>
  <si>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</si>
  <si>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</si>
  <si>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</si>
  <si>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</si>
  <si>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</si>
  <si>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</si>
  <si>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</si>
  <si>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</si>
  <si>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</si>
  <si>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</si>
  <si>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</si>
  <si>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</si>
  <si>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</si>
  <si>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</si>
  <si>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</si>
  <si>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</si>
  <si>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</si>
  <si>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</si>
  <si>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</si>
  <si>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</si>
  <si>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</si>
  <si>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</si>
  <si>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</si>
  <si>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</si>
  <si>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</si>
  <si>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</si>
  <si>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</si>
  <si>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</si>
  <si>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</si>
  <si>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</si>
  <si>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</si>
  <si>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</si>
  <si>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</si>
  <si>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</si>
  <si>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</si>
  <si>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</si>
  <si>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</si>
  <si>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</si>
  <si>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</si>
  <si>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</si>
  <si>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</si>
  <si>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</si>
  <si>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</si>
  <si>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</si>
  <si>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</si>
  <si>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</si>
  <si>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</si>
  <si>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</si>
  <si>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</si>
  <si>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</si>
  <si>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</si>
  <si>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</si>
  <si>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</si>
  <si>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</si>
  <si>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</si>
  <si>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</si>
  <si>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</si>
  <si>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</si>
  <si>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</si>
  <si>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</si>
  <si>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</si>
  <si>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</si>
  <si>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</si>
  <si>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</si>
  <si>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</si>
  <si>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</si>
  <si>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</si>
  <si>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</si>
  <si>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</si>
  <si>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</si>
  <si>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</si>
  <si>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</si>
  <si>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</si>
  <si>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</si>
  <si>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</si>
  <si>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</si>
  <si>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</si>
  <si>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</si>
  <si>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</si>
  <si>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</si>
  <si>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</si>
  <si>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</si>
  <si>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</si>
  <si>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</si>
  <si>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</si>
  <si>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</si>
  <si>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</si>
  <si>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</si>
  <si>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</si>
  <si>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</si>
  <si>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</si>
  <si>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</si>
  <si>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</si>
  <si>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</si>
  <si>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</si>
  <si>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</si>
  <si>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</si>
  <si>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</si>
  <si>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</si>
  <si>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</si>
  <si>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</si>
  <si>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</si>
  <si>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</si>
  <si>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</si>
  <si>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</si>
  <si>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</si>
  <si>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</si>
  <si>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</si>
  <si>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</si>
  <si>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</si>
  <si>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</si>
  <si>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</si>
  <si>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</si>
  <si>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</si>
  <si>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</si>
  <si>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</si>
  <si>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</si>
  <si>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</si>
  <si>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</si>
  <si>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</si>
  <si>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</si>
  <si>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</si>
  <si>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</si>
  <si>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</si>
  <si>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</si>
  <si>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</si>
  <si>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</si>
  <si>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</si>
  <si>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</si>
  <si>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</si>
  <si>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</si>
  <si>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</si>
  <si>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</si>
  <si>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</si>
  <si>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</si>
  <si>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</si>
  <si>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</si>
  <si>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</si>
  <si>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</si>
  <si>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</si>
  <si>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</si>
  <si>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</si>
  <si>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</si>
  <si>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</si>
  <si>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</si>
  <si>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</si>
  <si>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</si>
  <si>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</si>
  <si>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</si>
  <si>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</si>
  <si>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</si>
  <si>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</si>
  <si>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</si>
  <si>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</si>
  <si>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</si>
  <si>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</si>
  <si>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</si>
  <si>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</si>
  <si>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</si>
  <si>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</si>
  <si>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</si>
  <si>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</si>
  <si>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</si>
  <si>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</si>
  <si>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</si>
  <si>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</si>
  <si>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</si>
  <si>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</si>
  <si>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</si>
  <si>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</si>
  <si>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</si>
  <si>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</si>
  <si>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</si>
  <si>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</si>
  <si>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</si>
  <si>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</si>
  <si>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</si>
  <si>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</si>
  <si>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</si>
  <si>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</si>
  <si>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</si>
  <si>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</si>
  <si>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</si>
  <si>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</si>
  <si>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</si>
  <si>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</si>
  <si>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</si>
  <si>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</si>
  <si>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</si>
  <si>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</si>
  <si>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</si>
  <si>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</si>
  <si>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</si>
  <si>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</si>
  <si>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</si>
  <si>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</si>
  <si>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</si>
  <si>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</si>
  <si>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</si>
  <si>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</si>
  <si>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</si>
  <si>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</si>
  <si>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</si>
  <si>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</si>
  <si>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</si>
  <si>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</si>
  <si>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</si>
  <si>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</si>
  <si>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</si>
  <si>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</si>
  <si>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</si>
  <si>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</si>
  <si>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</si>
  <si>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</si>
  <si>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</si>
  <si>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</si>
  <si>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</si>
  <si>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</si>
  <si>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</si>
  <si>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</si>
  <si>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</si>
  <si>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</si>
  <si>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</si>
  <si>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</si>
  <si>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</si>
  <si>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</si>
  <si>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</si>
  <si>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</si>
  <si>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</si>
  <si>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</si>
  <si>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</si>
  <si>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</si>
  <si>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</si>
  <si>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</si>
  <si>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</si>
  <si>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</si>
  <si>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</si>
  <si>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</si>
  <si>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</si>
  <si>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</si>
  <si>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</si>
  <si>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</si>
  <si>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</si>
  <si>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</si>
  <si>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</si>
  <si>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</si>
  <si>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</si>
  <si>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</si>
  <si>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</si>
  <si>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</si>
  <si>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</si>
  <si>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</si>
  <si>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</si>
  <si>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</si>
  <si>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</si>
  <si>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</si>
  <si>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</si>
  <si>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</si>
  <si>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</si>
  <si>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</si>
  <si>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</si>
  <si>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</si>
  <si>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</si>
  <si>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</si>
  <si>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</si>
  <si>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</si>
  <si>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</si>
  <si>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</si>
  <si>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</si>
  <si>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</si>
  <si>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</si>
  <si>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</si>
  <si>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</si>
  <si>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</si>
  <si>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</si>
  <si>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</si>
  <si>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</si>
  <si>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</si>
  <si>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</si>
  <si>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</si>
  <si>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</si>
  <si>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</si>
  <si>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</si>
  <si>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</si>
  <si>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</si>
  <si>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</si>
  <si>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</si>
  <si>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</si>
  <si>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</si>
  <si>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</si>
  <si>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</si>
  <si>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</si>
  <si>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</si>
  <si>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</si>
  <si>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</si>
  <si>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</si>
  <si>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</si>
  <si>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</si>
  <si>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</si>
  <si>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</si>
  <si>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</si>
  <si>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</si>
  <si>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</si>
  <si>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</si>
  <si>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</si>
  <si>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</si>
  <si>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</si>
  <si>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</si>
  <si>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</si>
  <si>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</si>
  <si>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</si>
  <si>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</si>
  <si>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</si>
  <si>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</si>
  <si>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</si>
  <si>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</si>
  <si>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</si>
  <si>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</si>
  <si>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</si>
  <si>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</si>
  <si>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</si>
  <si>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</si>
  <si>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</si>
  <si>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</si>
  <si>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</si>
  <si>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</si>
  <si>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</si>
  <si>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</si>
  <si>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</si>
  <si>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</si>
  <si>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</si>
  <si>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</si>
  <si>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</si>
  <si>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</si>
  <si>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</si>
  <si>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</si>
  <si>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</si>
  <si>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</si>
  <si>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</si>
  <si>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</si>
  <si>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</si>
  <si>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</si>
  <si>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</si>
  <si>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</si>
  <si>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</si>
  <si>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</si>
  <si>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</si>
  <si>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</si>
  <si>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</si>
  <si>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</si>
  <si>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</si>
  <si>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</si>
  <si>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</si>
  <si>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</si>
  <si>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</si>
  <si>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</si>
  <si>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</si>
  <si>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</si>
  <si>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</si>
  <si>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</si>
  <si>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</si>
  <si>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</si>
  <si>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</si>
  <si>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</si>
  <si>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</si>
  <si>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</si>
  <si>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</si>
  <si>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</si>
  <si>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</si>
  <si>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</si>
  <si>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</si>
  <si>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</si>
  <si>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</si>
  <si>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</si>
  <si>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</si>
  <si>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</si>
  <si>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</si>
  <si>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</si>
  <si>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</si>
  <si>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</si>
  <si>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</si>
  <si>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</si>
  <si>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</si>
  <si>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</si>
  <si>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</si>
  <si>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</si>
  <si>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</si>
  <si>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</si>
  <si>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</si>
  <si>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</si>
  <si>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</si>
  <si>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</si>
  <si>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</si>
  <si>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</si>
  <si>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</si>
  <si>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</si>
  <si>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</si>
  <si>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</si>
  <si>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</si>
  <si>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</si>
  <si>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</si>
  <si>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</si>
  <si>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</si>
  <si>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</si>
  <si>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</si>
  <si>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</si>
  <si>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</si>
  <si>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</si>
  <si>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</si>
  <si>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</si>
  <si>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</si>
  <si>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</si>
  <si>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</si>
  <si>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</si>
  <si>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</si>
  <si>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</si>
  <si>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</si>
  <si>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</si>
  <si>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</si>
  <si>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</si>
  <si>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</si>
  <si>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</si>
  <si>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</si>
  <si>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</si>
  <si>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</si>
  <si>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</si>
  <si>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</si>
  <si>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</si>
  <si>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</si>
  <si>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</si>
  <si>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</si>
  <si>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</si>
  <si>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</si>
  <si>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</si>
  <si>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</si>
  <si>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</si>
  <si>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</si>
  <si>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</si>
  <si>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</si>
  <si>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</si>
  <si>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</si>
  <si>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</si>
  <si>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</si>
  <si>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</si>
  <si>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</si>
  <si>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</si>
  <si>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</si>
  <si>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</si>
  <si>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</si>
  <si>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</si>
  <si>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</si>
  <si>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</si>
  <si>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</si>
  <si>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</si>
  <si>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</si>
  <si>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</si>
  <si>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</si>
  <si>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</si>
  <si>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</si>
  <si>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</si>
  <si>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</si>
  <si>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</si>
  <si>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</si>
  <si>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</si>
  <si>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</si>
  <si>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</si>
  <si>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</si>
  <si>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</si>
  <si>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</si>
  <si>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</si>
  <si>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</si>
  <si>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</si>
  <si>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</si>
  <si>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</si>
  <si>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</si>
  <si>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</si>
  <si>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</si>
  <si>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</si>
  <si>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</si>
  <si>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</si>
  <si>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</si>
  <si>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</si>
  <si>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</si>
  <si>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</si>
  <si>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</si>
  <si>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</si>
  <si>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</si>
  <si>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</si>
  <si>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</si>
  <si>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</si>
  <si>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</si>
  <si>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</si>
  <si>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</si>
  <si>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</si>
  <si>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</si>
  <si>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</si>
  <si>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</si>
  <si>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</si>
  <si>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</si>
  <si>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</si>
  <si>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</si>
  <si>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</si>
  <si>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</si>
  <si>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</si>
  <si>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</si>
  <si>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</si>
  <si>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</si>
  <si>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</si>
  <si>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</si>
  <si>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</si>
  <si>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</si>
  <si>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</si>
  <si>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</si>
  <si>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</si>
  <si>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</si>
  <si>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</si>
  <si>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</si>
  <si>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</si>
  <si>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</si>
  <si>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</si>
  <si>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</si>
  <si>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</si>
  <si>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</si>
  <si>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</si>
  <si>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</si>
  <si>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</si>
  <si>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</si>
  <si>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</si>
  <si>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</si>
  <si>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</si>
  <si>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</si>
  <si>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</si>
  <si>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</si>
  <si>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</si>
  <si>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</si>
  <si>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</si>
  <si>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</si>
  <si>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</si>
  <si>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</si>
  <si>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</si>
  <si>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</si>
  <si>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</si>
  <si>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</si>
  <si>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</si>
  <si>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</si>
  <si>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</si>
  <si>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</si>
  <si>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</si>
  <si>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</si>
  <si>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</si>
  <si>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</si>
  <si>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</si>
  <si>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</si>
  <si>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</si>
  <si>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</si>
  <si>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</si>
  <si>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</si>
  <si>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</si>
  <si>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</si>
  <si>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</si>
  <si>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</si>
  <si>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</si>
  <si>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</si>
  <si>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</si>
  <si>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</si>
  <si>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</si>
  <si>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</si>
  <si>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</si>
  <si>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</si>
  <si>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</si>
  <si>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</si>
  <si>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</si>
  <si>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</si>
  <si>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</si>
  <si>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</si>
  <si>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</si>
  <si>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</si>
  <si>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</si>
  <si>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</si>
  <si>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</si>
  <si>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</si>
  <si>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</si>
  <si>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</si>
  <si>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</si>
  <si>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</si>
  <si>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</si>
  <si>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</si>
  <si>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</si>
  <si>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</si>
  <si>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</si>
  <si>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</si>
  <si>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</si>
  <si>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</si>
  <si>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</si>
  <si>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</si>
  <si>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</si>
  <si>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</si>
  <si>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</si>
  <si>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</si>
  <si>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</si>
  <si>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</si>
  <si>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</si>
  <si>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</si>
  <si>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</si>
  <si>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</si>
  <si>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</si>
  <si>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</si>
  <si>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</si>
  <si>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</si>
  <si>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</si>
  <si>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</si>
  <si>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</si>
  <si>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</si>
  <si>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</si>
  <si>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</si>
  <si>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</si>
  <si>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</si>
  <si>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</si>
  <si>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</si>
  <si>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</si>
  <si>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</si>
  <si>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</si>
  <si>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</si>
  <si>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</si>
  <si>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</si>
  <si>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</si>
  <si>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</si>
  <si>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</si>
  <si>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</si>
  <si>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</si>
  <si>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</si>
  <si>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</si>
  <si>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</si>
  <si>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</si>
  <si>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</si>
  <si>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</si>
  <si>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</si>
  <si>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</si>
  <si>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</si>
  <si>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</si>
  <si>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</si>
  <si>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</si>
  <si>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</si>
  <si>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</si>
  <si>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</si>
  <si>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</si>
  <si>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</si>
  <si>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</si>
  <si>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</si>
  <si>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</si>
  <si>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</si>
  <si>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</si>
  <si>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</si>
  <si>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</si>
  <si>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</si>
  <si>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</si>
  <si>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</si>
  <si>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</si>
  <si>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</si>
  <si>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</si>
  <si>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</si>
  <si>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</si>
  <si>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</si>
  <si>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</si>
  <si>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</si>
  <si>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</si>
  <si>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</si>
  <si>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</si>
  <si>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</si>
  <si>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</si>
  <si>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</si>
  <si>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</si>
  <si>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</si>
  <si>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</si>
  <si>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</si>
  <si>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</si>
  <si>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</si>
  <si>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</si>
  <si>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</si>
  <si>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</si>
  <si>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</si>
  <si>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</si>
  <si>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</si>
  <si>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</si>
  <si>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</si>
  <si>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</si>
  <si>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</si>
  <si>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</si>
  <si>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</si>
  <si>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</si>
  <si>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</si>
  <si>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</si>
  <si>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</si>
  <si>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</si>
  <si>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</si>
  <si>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</si>
  <si>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</si>
  <si>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</si>
  <si>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</si>
  <si>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</si>
  <si>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</si>
  <si>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</si>
  <si>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</si>
  <si>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</si>
  <si>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</si>
  <si>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</si>
  <si>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</si>
  <si>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</si>
  <si>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</si>
  <si>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</si>
  <si>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</si>
  <si>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</si>
  <si>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</si>
  <si>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</si>
  <si>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</si>
  <si>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</si>
  <si>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</si>
  <si>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</si>
  <si>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</si>
  <si>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</si>
  <si>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</si>
  <si>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</si>
  <si>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</si>
  <si>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</si>
  <si>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</si>
  <si>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</si>
  <si>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</si>
  <si>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</si>
  <si>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</si>
  <si>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</si>
  <si>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</si>
  <si>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</si>
  <si>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</si>
  <si>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</si>
  <si>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</si>
  <si>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</si>
  <si>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</si>
  <si>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</si>
  <si>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</si>
  <si>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</si>
  <si>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</si>
  <si>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</si>
  <si>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</si>
  <si>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</si>
  <si>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</si>
  <si>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</si>
  <si>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</si>
  <si>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</si>
  <si>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</si>
  <si>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</si>
  <si>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</si>
  <si>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</si>
  <si>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</si>
  <si>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</si>
  <si>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</si>
  <si>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</si>
  <si>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</si>
  <si>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</si>
  <si>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</si>
  <si>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</si>
  <si>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</si>
  <si>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</si>
  <si>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</si>
  <si>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</si>
  <si>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</si>
  <si>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</si>
  <si>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</si>
  <si>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</si>
  <si>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</si>
  <si>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</si>
  <si>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</si>
  <si>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</si>
  <si>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</si>
  <si>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</si>
  <si>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</si>
  <si>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</si>
  <si>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</si>
  <si>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</si>
  <si>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</si>
  <si>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</si>
  <si>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</si>
  <si>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</si>
  <si>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</si>
  <si>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</si>
  <si>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</si>
  <si>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</si>
  <si>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</si>
  <si>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</si>
  <si>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</si>
  <si>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</si>
  <si>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</si>
  <si>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</si>
  <si>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</si>
  <si>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</si>
  <si>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</si>
  <si>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</si>
  <si>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</si>
  <si>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</si>
  <si>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</si>
  <si>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</si>
  <si>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</si>
  <si>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</si>
  <si>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</si>
  <si>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</si>
  <si>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</si>
  <si>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</si>
  <si>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</si>
  <si>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</si>
  <si>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</si>
  <si>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</si>
  <si>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</si>
  <si>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</si>
  <si>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</si>
  <si>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</si>
  <si>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</si>
  <si>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</si>
  <si>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</si>
  <si>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</si>
  <si>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</si>
  <si>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</si>
  <si>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</si>
  <si>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</si>
  <si>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</si>
  <si>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</si>
  <si>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</si>
  <si>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</si>
  <si>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</si>
  <si>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</si>
  <si>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</si>
  <si>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</si>
  <si>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</si>
  <si>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</si>
  <si>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</si>
  <si>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</si>
  <si>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</si>
  <si>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</si>
  <si>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</si>
  <si>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</si>
  <si>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</si>
  <si>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</si>
  <si>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</si>
  <si>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</si>
  <si>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</si>
  <si>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</si>
  <si>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</si>
  <si>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</si>
  <si>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</si>
  <si>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</si>
  <si>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</si>
  <si>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</si>
  <si>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</si>
  <si>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</si>
  <si>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</si>
  <si>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</si>
  <si>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</si>
  <si>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</si>
  <si>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</si>
  <si>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</si>
  <si>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</si>
  <si>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</si>
  <si>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</si>
  <si>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</si>
  <si>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</si>
  <si>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</si>
  <si>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</si>
  <si>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</si>
  <si>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</si>
  <si>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</si>
  <si>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</si>
  <si>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</si>
  <si>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</si>
  <si>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</si>
  <si>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</si>
  <si>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</si>
  <si>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</si>
  <si>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</si>
  <si>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</si>
  <si>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</si>
  <si>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</si>
  <si>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</si>
  <si>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</si>
  <si>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</si>
  <si>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</si>
  <si>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</si>
  <si>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</si>
  <si>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</si>
  <si>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</si>
  <si>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</si>
  <si>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</si>
  <si>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</si>
  <si>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</si>
  <si>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</si>
  <si>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</si>
  <si>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</si>
  <si>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</si>
  <si>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</si>
  <si>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</si>
  <si>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</si>
  <si>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</si>
  <si>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</si>
  <si>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</si>
  <si>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</si>
  <si>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</si>
  <si>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</si>
  <si>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</si>
  <si>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</si>
  <si>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</si>
  <si>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</si>
  <si>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</si>
  <si>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</si>
  <si>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</si>
  <si>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</si>
  <si>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</si>
  <si>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</si>
  <si>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</si>
  <si>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</si>
  <si>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</si>
  <si>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</si>
  <si>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</si>
  <si>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</si>
  <si>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</si>
  <si>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</si>
  <si>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</si>
  <si>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</si>
  <si>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</si>
  <si>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</si>
  <si>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</si>
  <si>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</si>
  <si>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</si>
  <si>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</si>
  <si>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</si>
  <si>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</si>
  <si>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</si>
  <si>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</si>
  <si>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</si>
  <si>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</si>
  <si>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</si>
  <si>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</si>
  <si>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</si>
  <si>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</si>
  <si>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</si>
  <si>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</si>
  <si>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</si>
  <si>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</si>
  <si>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</si>
  <si>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</si>
  <si>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</si>
  <si>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</si>
  <si>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</si>
  <si>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</si>
  <si>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</si>
  <si>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</si>
  <si>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</si>
  <si>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</si>
  <si>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</si>
  <si>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</si>
  <si>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</si>
  <si>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</si>
  <si>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</si>
  <si>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</si>
  <si>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</si>
  <si>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</si>
  <si>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</si>
  <si>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</si>
  <si>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</si>
  <si>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</si>
  <si>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</si>
  <si>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</si>
  <si>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</si>
  <si>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</si>
  <si>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</si>
  <si>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</si>
  <si>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</si>
  <si>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</si>
  <si>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</si>
  <si>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</si>
  <si>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</si>
  <si>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</si>
  <si>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</si>
  <si>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</si>
  <si>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</si>
  <si>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</si>
  <si>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</si>
  <si>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</si>
  <si>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</si>
  <si>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</si>
  <si>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</si>
  <si>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</si>
  <si>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</si>
  <si>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</si>
  <si>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</si>
  <si>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</si>
  <si>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</si>
  <si>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</si>
  <si>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</si>
  <si>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</si>
  <si>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</si>
  <si>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</si>
  <si>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</si>
  <si>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</si>
  <si>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</si>
  <si>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</si>
  <si>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</si>
  <si>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</si>
  <si>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</si>
  <si>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</si>
  <si>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</si>
  <si>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</si>
  <si>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</si>
  <si>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</si>
  <si>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</si>
  <si>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</si>
  <si>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</si>
  <si>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</si>
  <si>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</si>
  <si>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</si>
  <si>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</si>
  <si>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</si>
  <si>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</si>
  <si>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</si>
  <si>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</si>
  <si>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</si>
  <si>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</si>
  <si>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</si>
  <si>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</si>
  <si>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</si>
  <si>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</si>
  <si>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</si>
  <si>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</si>
  <si>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</si>
  <si>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</si>
  <si>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</si>
  <si>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</si>
  <si>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</si>
  <si>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</si>
  <si>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</si>
  <si>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</si>
  <si>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</si>
  <si>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</si>
  <si>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</si>
  <si>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</si>
  <si>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</si>
  <si>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</si>
  <si>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</si>
  <si>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</si>
  <si>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</si>
  <si>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</si>
  <si>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</si>
  <si>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</si>
  <si>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</si>
  <si>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</si>
  <si>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</si>
  <si>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</si>
  <si>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</si>
  <si>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</si>
  <si>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</si>
  <si>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</si>
  <si>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</si>
  <si>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</si>
  <si>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</si>
  <si>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</si>
  <si>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</si>
  <si>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</si>
  <si>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</si>
  <si>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</si>
  <si>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</si>
  <si>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</si>
  <si>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</si>
  <si>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</si>
  <si>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</si>
  <si>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</si>
  <si>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</si>
  <si>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</si>
  <si>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</si>
  <si>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</si>
  <si>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</si>
  <si>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</si>
  <si>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</si>
  <si>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</si>
  <si>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</si>
  <si>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</si>
  <si>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</si>
  <si>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</si>
  <si>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</si>
  <si>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</si>
  <si>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</si>
  <si>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</si>
  <si>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</si>
  <si>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</si>
  <si>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</si>
  <si>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</si>
  <si>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</si>
  <si>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</si>
  <si>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</si>
  <si>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</si>
  <si>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</si>
  <si>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</si>
  <si>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</si>
  <si>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</si>
  <si>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</si>
  <si>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</si>
  <si>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</si>
  <si>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</si>
  <si>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</si>
  <si>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</si>
  <si>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</si>
  <si>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</si>
  <si>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</si>
  <si>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</si>
  <si>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</si>
  <si>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</si>
  <si>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</si>
  <si>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</si>
  <si>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</si>
  <si>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</si>
  <si>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</si>
  <si>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</si>
  <si>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</si>
  <si>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</si>
  <si>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</si>
  <si>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</si>
  <si>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</si>
  <si>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</si>
  <si>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</si>
  <si>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</si>
  <si>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</si>
  <si>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</si>
  <si>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</si>
  <si>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</si>
  <si>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</si>
  <si>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</si>
  <si>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</si>
  <si>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</si>
  <si>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</si>
  <si>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</si>
  <si>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</si>
  <si>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</si>
  <si>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</si>
  <si>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</si>
  <si>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</si>
  <si>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</si>
  <si>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</si>
  <si>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</si>
  <si>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</si>
  <si>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</si>
  <si>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</si>
  <si>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</si>
  <si>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</si>
  <si>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</si>
  <si>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</si>
  <si>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</si>
  <si>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</si>
  <si>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</si>
  <si>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</si>
  <si>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</si>
  <si>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</si>
  <si>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</si>
  <si>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</si>
  <si>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</si>
  <si>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</si>
  <si>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</si>
  <si>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</si>
  <si>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</si>
  <si>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</si>
  <si>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</si>
  <si>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</si>
  <si>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</si>
  <si>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</si>
  <si>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</si>
  <si>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</si>
  <si>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</si>
  <si>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</si>
  <si>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</si>
  <si>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</si>
  <si>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</si>
  <si>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</si>
  <si>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</si>
  <si>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</si>
  <si>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</si>
  <si>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</si>
  <si>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</si>
  <si>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</si>
  <si>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</si>
  <si>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</si>
  <si>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</si>
  <si>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</si>
  <si>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</si>
  <si>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</si>
  <si>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</si>
  <si>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</si>
  <si>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</si>
  <si>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</si>
  <si>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</si>
  <si>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</si>
  <si>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</si>
  <si>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</si>
  <si>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</si>
  <si>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</si>
  <si>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</si>
  <si>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</si>
  <si>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</si>
  <si>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</si>
  <si>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</si>
  <si>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</si>
  <si>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</si>
  <si>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</si>
  <si>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</si>
  <si>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</si>
  <si>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</si>
  <si>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</si>
  <si>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</si>
  <si>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</si>
  <si>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</si>
  <si>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</si>
  <si>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</si>
  <si>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</si>
  <si>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</si>
  <si>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</si>
  <si>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</si>
  <si>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</si>
  <si>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</si>
  <si>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</si>
  <si>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</si>
  <si>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</si>
  <si>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</si>
  <si>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</si>
  <si>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</si>
  <si>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</si>
  <si>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</si>
  <si>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</si>
  <si>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</si>
  <si>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</si>
  <si>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</si>
  <si>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</si>
  <si>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</si>
  <si>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</si>
  <si>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</si>
  <si>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</si>
  <si>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</si>
  <si>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</si>
  <si>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</si>
  <si>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</si>
  <si>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</si>
  <si>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</si>
  <si>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</si>
  <si>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</si>
  <si>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</si>
  <si>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</si>
  <si>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</si>
  <si>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</si>
  <si>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</si>
  <si>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</si>
  <si>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</si>
  <si>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</si>
  <si>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</si>
  <si>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</si>
  <si>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</si>
  <si>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</si>
  <si>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</si>
  <si>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</si>
  <si>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</si>
  <si>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</si>
  <si>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</si>
  <si>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</si>
  <si>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</si>
  <si>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</si>
  <si>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</si>
  <si>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</si>
  <si>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</si>
  <si>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</si>
  <si>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</si>
  <si>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</si>
  <si>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</si>
  <si>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</si>
  <si>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</si>
  <si>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</si>
  <si>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</si>
  <si>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</si>
  <si>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</si>
  <si>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</si>
  <si>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</si>
  <si>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</si>
  <si>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</si>
  <si>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</si>
  <si>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</si>
  <si>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</si>
  <si>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</si>
  <si>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</si>
  <si>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</si>
  <si>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</si>
  <si>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</si>
  <si>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</si>
  <si>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</si>
  <si>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</si>
  <si>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</si>
  <si>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</si>
  <si>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</si>
  <si>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</si>
  <si>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</si>
  <si>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</si>
  <si>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</si>
  <si>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</si>
  <si>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</si>
  <si>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</si>
  <si>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</si>
  <si>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</si>
  <si>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</si>
  <si>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</si>
  <si>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</si>
  <si>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</si>
  <si>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</si>
  <si>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</si>
  <si>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</si>
  <si>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</si>
  <si>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</si>
  <si>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</si>
  <si>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</si>
  <si>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</si>
  <si>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</si>
  <si>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</si>
  <si>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</si>
  <si>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</si>
  <si>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</si>
  <si>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</si>
  <si>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</si>
  <si>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</si>
  <si>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</si>
  <si>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</si>
  <si>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</si>
  <si>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</si>
  <si>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</si>
  <si>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</si>
  <si>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</si>
  <si>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</si>
  <si>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</si>
  <si>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</si>
  <si>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</si>
  <si>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</si>
  <si>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</si>
  <si>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</si>
  <si>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</si>
  <si>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</si>
  <si>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</si>
  <si>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</si>
  <si>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</si>
  <si>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</si>
  <si>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</si>
  <si>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</si>
  <si>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</si>
  <si>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</si>
  <si>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</si>
  <si>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</si>
  <si>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</si>
  <si>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</si>
  <si>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</si>
  <si>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</si>
  <si>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</si>
  <si>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</si>
  <si>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</si>
  <si>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</si>
  <si>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</si>
  <si>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</si>
  <si>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</si>
  <si>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</si>
  <si>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</si>
  <si>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</si>
  <si>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</si>
  <si>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</si>
  <si>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</si>
  <si>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</si>
  <si>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</si>
  <si>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</si>
  <si>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</si>
  <si>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</si>
  <si>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</si>
  <si>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</si>
  <si>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</si>
  <si>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</si>
  <si>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</si>
  <si>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</si>
  <si>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</si>
  <si>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</si>
  <si>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</si>
  <si>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</si>
  <si>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</si>
  <si>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</si>
  <si>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</si>
  <si>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</si>
  <si>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</si>
  <si>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</si>
  <si>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</si>
  <si>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</si>
  <si>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</si>
  <si>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</si>
  <si>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</si>
  <si>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</si>
  <si>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</si>
  <si>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</si>
  <si>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</si>
  <si>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</si>
  <si>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</si>
  <si>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</si>
  <si>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</si>
  <si>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</si>
  <si>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</si>
  <si>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</si>
  <si>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</si>
  <si>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</si>
  <si>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</si>
  <si>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</si>
  <si>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</si>
  <si>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</si>
  <si>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</si>
  <si>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</si>
  <si>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</si>
  <si>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</si>
  <si>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</si>
  <si>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</si>
  <si>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</si>
  <si>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</si>
  <si>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</si>
  <si>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</si>
  <si>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</si>
  <si>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</si>
  <si>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</si>
  <si>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</si>
  <si>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</si>
  <si>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</si>
  <si>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</si>
  <si>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</si>
  <si>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</si>
  <si>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</si>
  <si>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</si>
  <si>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</si>
  <si>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</si>
  <si>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</si>
  <si>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</si>
  <si>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</si>
  <si>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</si>
  <si>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</si>
  <si>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</si>
  <si>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</si>
  <si>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</si>
  <si>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</si>
  <si>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</si>
  <si>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</si>
  <si>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</si>
  <si>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</si>
  <si>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</si>
  <si>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</si>
  <si>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</si>
  <si>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</si>
  <si>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</si>
  <si>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</si>
  <si>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</si>
  <si>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</si>
  <si>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</si>
  <si>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</si>
  <si>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</si>
  <si>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</si>
  <si>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</si>
  <si>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</si>
  <si>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</si>
  <si>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</si>
  <si>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</si>
  <si>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</si>
  <si>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</si>
  <si>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</si>
  <si>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</si>
  <si>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</si>
  <si>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</si>
  <si>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</si>
  <si>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</si>
  <si>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</si>
  <si>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</si>
  <si>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</si>
  <si>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</si>
  <si>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</si>
  <si>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</si>
  <si>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</si>
  <si>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</si>
  <si>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</si>
  <si>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</si>
  <si>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</si>
  <si>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</si>
  <si>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</si>
  <si>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</si>
  <si>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</si>
  <si>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</si>
  <si>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</si>
  <si>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</si>
  <si>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</si>
  <si>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</si>
  <si>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</si>
  <si>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</si>
  <si>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</si>
  <si>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</si>
  <si>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</si>
  <si>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</si>
  <si>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</si>
  <si>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</si>
  <si>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</si>
  <si>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</si>
  <si>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</si>
  <si>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</si>
  <si>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</si>
  <si>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</si>
  <si>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</si>
  <si>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</si>
  <si>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</si>
  <si>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</si>
  <si>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</si>
  <si>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</si>
  <si>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</si>
  <si>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</si>
  <si>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</si>
  <si>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</si>
  <si>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</si>
  <si>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</si>
  <si>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</si>
  <si>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</si>
  <si>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</si>
  <si>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</si>
  <si>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</si>
  <si>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</si>
  <si>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</si>
  <si>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</si>
  <si>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</si>
  <si>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</si>
  <si>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</si>
  <si>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</si>
  <si>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</si>
  <si>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</si>
  <si>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</si>
  <si>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</si>
  <si>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</si>
  <si>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</si>
  <si>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</si>
  <si>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</si>
  <si>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</si>
  <si>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</si>
  <si>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</si>
  <si>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</si>
  <si>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</si>
  <si>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</si>
  <si>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</si>
  <si>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</si>
  <si>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</si>
  <si>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</si>
  <si>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</si>
  <si>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</si>
  <si>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</si>
  <si>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</si>
  <si>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</si>
  <si>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</si>
  <si>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</si>
  <si>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</si>
  <si>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</si>
  <si>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</si>
  <si>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</si>
  <si>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</si>
  <si>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</si>
  <si>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</si>
  <si>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</si>
  <si>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</si>
  <si>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</si>
  <si>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</si>
  <si>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</si>
  <si>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</si>
  <si>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</si>
  <si>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</si>
  <si>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</si>
  <si>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</si>
  <si>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</si>
  <si>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</si>
  <si>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</si>
  <si>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</si>
  <si>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</si>
  <si>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</si>
  <si>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</si>
  <si>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</si>
  <si>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</si>
  <si>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</si>
  <si>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</si>
  <si>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</si>
  <si>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</si>
  <si>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</si>
  <si>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</si>
  <si>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</si>
  <si>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</si>
  <si>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</si>
  <si>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</si>
  <si>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</si>
  <si>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</si>
  <si>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</si>
  <si>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</si>
  <si>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</si>
  <si>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</si>
  <si>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</si>
  <si>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</si>
  <si>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</si>
  <si>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</si>
  <si>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</si>
  <si>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</si>
  <si>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</si>
  <si>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</si>
  <si>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</si>
  <si>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</si>
  <si>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</si>
  <si>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</si>
  <si>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</si>
  <si>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</si>
  <si>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</si>
  <si>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</si>
  <si>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</si>
  <si>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</si>
  <si>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</si>
  <si>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</si>
  <si>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</si>
  <si>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</si>
  <si>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</si>
  <si>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</si>
  <si>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</si>
  <si>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</si>
  <si>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</si>
  <si>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</si>
  <si>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</si>
  <si>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</si>
  <si>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</si>
  <si>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</si>
  <si>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</si>
  <si>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</si>
  <si>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</si>
  <si>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</si>
  <si>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</si>
  <si>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</si>
  <si>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</si>
  <si>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</si>
  <si>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</si>
  <si>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</si>
  <si>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</si>
  <si>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</si>
  <si>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</si>
  <si>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</si>
  <si>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</si>
  <si>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</si>
  <si>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</si>
  <si>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</si>
  <si>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</si>
  <si>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</si>
  <si>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</si>
  <si>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</si>
  <si>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</si>
  <si>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</si>
  <si>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</si>
  <si>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</si>
  <si>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</si>
  <si>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</si>
  <si>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</si>
  <si>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</si>
  <si>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</si>
  <si>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</si>
  <si>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</si>
  <si>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</si>
  <si>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</si>
  <si>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</si>
  <si>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</si>
  <si>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</si>
  <si>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</si>
  <si>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</si>
  <si>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</si>
  <si>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</si>
  <si>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</si>
  <si>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</si>
  <si>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</si>
  <si>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</si>
  <si>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</si>
  <si>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</si>
  <si>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</si>
  <si>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</si>
  <si>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</si>
  <si>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</si>
  <si>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</si>
  <si>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</si>
  <si>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</si>
  <si>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</si>
  <si>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</si>
  <si>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</si>
  <si>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</si>
  <si>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</si>
  <si>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</si>
  <si>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</si>
  <si>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</si>
  <si>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</si>
  <si>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</si>
  <si>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</si>
  <si>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</si>
  <si>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</si>
  <si>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</si>
  <si>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</si>
  <si>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</si>
  <si>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</si>
  <si>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</si>
  <si>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</si>
  <si>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</si>
  <si>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</si>
  <si>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</si>
  <si>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</si>
  <si>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</si>
  <si>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</si>
  <si>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</si>
  <si>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</si>
  <si>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</si>
  <si>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</si>
  <si>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</si>
  <si>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</si>
  <si>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</si>
  <si>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</si>
  <si>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</si>
  <si>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</si>
  <si>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</si>
  <si>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</si>
  <si>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</si>
  <si>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</si>
  <si>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</si>
  <si>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</si>
  <si>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</si>
  <si>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</si>
  <si>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</si>
  <si>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</si>
  <si>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</si>
  <si>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</si>
  <si>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</si>
  <si>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</si>
  <si>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</si>
  <si>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</si>
  <si>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</si>
  <si>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</si>
  <si>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</si>
  <si>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</si>
  <si>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</si>
  <si>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</si>
  <si>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</si>
  <si>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</si>
  <si>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</si>
  <si>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</si>
  <si>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</si>
  <si>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</si>
  <si>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</si>
  <si>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</si>
  <si>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</si>
  <si>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</si>
  <si>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</si>
  <si>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</si>
  <si>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</si>
  <si>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</si>
  <si>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</si>
  <si>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</si>
  <si>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</si>
  <si>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</si>
  <si>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</si>
  <si>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</si>
  <si>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</si>
  <si>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</si>
  <si>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</si>
  <si>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</si>
  <si>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</si>
  <si>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</si>
  <si>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</si>
  <si>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</si>
  <si>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</si>
  <si>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</si>
  <si>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</si>
  <si>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</si>
  <si>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</si>
  <si>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</si>
  <si>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</si>
  <si>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</si>
  <si>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</si>
  <si>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</si>
  <si>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</si>
  <si>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</si>
  <si>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</si>
  <si>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</si>
  <si>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</si>
  <si>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</si>
  <si>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</si>
  <si>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</si>
  <si>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</si>
  <si>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</si>
  <si>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</si>
  <si>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</si>
  <si>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</si>
  <si>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</si>
  <si>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</si>
  <si>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</si>
  <si>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</si>
  <si>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</si>
  <si>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</si>
  <si>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</si>
  <si>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</si>
  <si>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</si>
  <si>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</si>
  <si>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</si>
  <si>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</si>
  <si>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</si>
  <si>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</si>
  <si>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</si>
  <si>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</si>
  <si>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</si>
  <si>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</si>
  <si>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</si>
  <si>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</si>
  <si>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</si>
  <si>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</si>
  <si>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</si>
  <si>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</si>
  <si>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</si>
  <si>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</si>
  <si>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</si>
  <si>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</si>
  <si>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</si>
  <si>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</si>
  <si>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</si>
  <si>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</si>
  <si>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</si>
  <si>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</si>
  <si>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</si>
  <si>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</si>
  <si>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</si>
  <si>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</si>
  <si>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</si>
  <si>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</si>
  <si>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</si>
  <si>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</si>
  <si>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</si>
  <si>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</si>
  <si>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</si>
  <si>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</si>
  <si>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</si>
  <si>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</si>
  <si>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</si>
  <si>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</si>
  <si>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</si>
  <si>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</si>
  <si>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</si>
  <si>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</si>
  <si>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</si>
  <si>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</si>
  <si>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</si>
  <si>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</si>
  <si>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</si>
  <si>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</si>
  <si>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</si>
  <si>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</si>
  <si>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</si>
  <si>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</si>
  <si>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</si>
  <si>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</si>
  <si>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</si>
  <si>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</si>
  <si>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</si>
  <si>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</si>
  <si>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</si>
  <si>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</si>
  <si>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</si>
  <si>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</si>
  <si>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</si>
  <si>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</si>
  <si>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</si>
  <si>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</si>
  <si>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</si>
  <si>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</si>
  <si>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</si>
  <si>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</si>
  <si>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</si>
  <si>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</si>
  <si>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</si>
  <si>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</si>
  <si>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</si>
  <si>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</si>
  <si>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</si>
  <si>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</si>
  <si>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</si>
  <si>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</si>
  <si>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</si>
  <si>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</si>
  <si>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</si>
  <si>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</si>
  <si>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</si>
  <si>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</si>
  <si>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</si>
  <si>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</si>
  <si>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</si>
  <si>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</si>
  <si>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</si>
  <si>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</si>
  <si>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</si>
  <si>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</si>
  <si>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</si>
  <si>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</si>
  <si>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</si>
  <si>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</si>
  <si>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</si>
  <si>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</si>
  <si>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</si>
  <si>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</si>
  <si>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</si>
  <si>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</si>
  <si>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</si>
  <si>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</si>
  <si>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</si>
  <si>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</si>
  <si>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</si>
  <si>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</si>
  <si>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</si>
  <si>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</si>
  <si>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</si>
  <si>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</si>
  <si>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</si>
  <si>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</si>
  <si>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</si>
  <si>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</si>
  <si>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</si>
  <si>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</si>
  <si>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</si>
  <si>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</si>
  <si>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</si>
  <si>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</si>
  <si>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</si>
  <si>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</si>
  <si>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</si>
  <si>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</si>
  <si>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</si>
  <si>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</si>
  <si>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</si>
  <si>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</si>
  <si>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</si>
  <si>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</si>
  <si>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</si>
  <si>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</si>
  <si>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</si>
  <si>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</si>
  <si>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</si>
  <si>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</si>
  <si>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</si>
  <si>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</si>
  <si>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</si>
  <si>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</si>
  <si>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</si>
  <si>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</si>
  <si>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</si>
  <si>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</si>
  <si>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</si>
  <si>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</si>
  <si>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</si>
  <si>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</si>
  <si>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</si>
  <si>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</si>
  <si>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</si>
  <si>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</si>
  <si>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</si>
  <si>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</si>
  <si>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</si>
  <si>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</si>
  <si>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</si>
  <si>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</si>
  <si>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</si>
  <si>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</si>
  <si>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</si>
  <si>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</si>
  <si>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</si>
  <si>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</si>
  <si>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</si>
  <si>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</si>
  <si>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</si>
  <si>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</si>
  <si>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</si>
  <si>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</si>
  <si>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</si>
  <si>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</si>
  <si>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</si>
  <si>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</si>
  <si>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</si>
  <si>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</si>
  <si>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</si>
  <si>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</si>
  <si>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</si>
  <si>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</si>
  <si>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</si>
  <si>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</si>
  <si>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</si>
  <si>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</si>
  <si>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</si>
  <si>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</si>
  <si>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</si>
  <si>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</si>
  <si>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</si>
  <si>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</si>
  <si>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</si>
  <si>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</si>
  <si>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</si>
  <si>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</si>
  <si>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</si>
  <si>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</si>
  <si>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</si>
  <si>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</si>
  <si>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</si>
  <si>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</si>
  <si>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</si>
  <si>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</si>
  <si>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</si>
  <si>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</si>
  <si>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</si>
  <si>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</si>
  <si>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</si>
  <si>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</si>
  <si>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</si>
  <si>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</si>
  <si>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</si>
  <si>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</si>
  <si>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</si>
  <si>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</si>
  <si>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</si>
  <si>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</si>
  <si>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</si>
  <si>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</si>
  <si>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</si>
  <si>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</si>
  <si>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</si>
  <si>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</si>
  <si>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</si>
  <si>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</si>
  <si>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</si>
  <si>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</si>
  <si>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</si>
  <si>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</si>
  <si>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</si>
  <si>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</si>
  <si>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</si>
  <si>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</si>
  <si>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</si>
  <si>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</si>
  <si>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</si>
  <si>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</si>
  <si>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</si>
  <si>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</si>
  <si>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</si>
  <si>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</si>
  <si>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</si>
  <si>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</si>
  <si>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</si>
  <si>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</si>
  <si>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</si>
  <si>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</si>
  <si>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</si>
  <si>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</si>
  <si>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</si>
  <si>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</si>
  <si>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</si>
  <si>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</si>
  <si>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</si>
  <si>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</si>
  <si>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</si>
  <si>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</si>
  <si>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</si>
  <si>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</si>
  <si>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</si>
  <si>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</si>
  <si>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</si>
  <si>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</si>
  <si>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</si>
  <si>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</si>
  <si>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</si>
  <si>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</si>
  <si>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</si>
  <si>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</si>
  <si>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</si>
  <si>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</si>
  <si>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</si>
  <si>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</si>
  <si>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</si>
  <si>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</si>
  <si>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</si>
  <si>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</si>
  <si>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</si>
  <si>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</si>
  <si>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</si>
  <si>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</si>
  <si>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</si>
  <si>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</si>
  <si>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</si>
  <si>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</si>
  <si>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</si>
  <si>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</si>
  <si>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</si>
  <si>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</si>
  <si>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</si>
  <si>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</si>
  <si>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</si>
  <si>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</si>
  <si>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</si>
  <si>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</si>
  <si>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</si>
  <si>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</si>
  <si>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</si>
  <si>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</si>
  <si>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</si>
  <si>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</si>
  <si>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</si>
  <si>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</si>
  <si>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</si>
  <si>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</si>
  <si>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</si>
  <si>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</si>
  <si>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</si>
  <si>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</si>
  <si>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</si>
  <si>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</si>
  <si>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</si>
  <si>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</si>
  <si>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</si>
  <si>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</si>
  <si>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</si>
  <si>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</si>
  <si>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</si>
  <si>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</si>
  <si>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</si>
  <si>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</si>
  <si>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</si>
  <si>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</si>
  <si>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</si>
  <si>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</si>
  <si>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</si>
  <si>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</si>
  <si>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</si>
  <si>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</si>
  <si>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</si>
  <si>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</si>
  <si>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</si>
  <si>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</si>
  <si>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</si>
  <si>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</si>
  <si>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</si>
  <si>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</si>
  <si>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</si>
  <si>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</si>
  <si>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</si>
  <si>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</si>
  <si>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</si>
  <si>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</si>
  <si>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</si>
  <si>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</si>
  <si>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</si>
  <si>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</si>
  <si>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</si>
  <si>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</si>
  <si>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</si>
  <si>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</si>
  <si>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</si>
  <si>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</si>
  <si>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</si>
  <si>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</si>
  <si>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</si>
  <si>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</si>
  <si>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</si>
  <si>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</si>
  <si>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</si>
  <si>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</si>
  <si>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</si>
  <si>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</si>
  <si>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</si>
  <si>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</si>
  <si>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</si>
  <si>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</si>
  <si>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</si>
  <si>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</si>
  <si>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</si>
  <si>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</si>
  <si>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</si>
  <si>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</si>
  <si>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</si>
  <si>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</si>
  <si>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</si>
  <si>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</si>
  <si>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</si>
  <si>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</si>
  <si>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</si>
  <si>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</si>
  <si>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</si>
  <si>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</si>
  <si>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</si>
  <si>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</si>
  <si>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</si>
  <si>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</si>
  <si>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</si>
  <si>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</si>
  <si>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</si>
  <si>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</si>
  <si>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</si>
  <si>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</si>
  <si>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</si>
  <si>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</si>
  <si>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</si>
  <si>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</si>
  <si>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</si>
  <si>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</si>
  <si>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</si>
  <si>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</si>
  <si>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</si>
  <si>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</si>
  <si>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</si>
  <si>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</si>
  <si>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</si>
  <si>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</si>
  <si>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</si>
  <si>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</si>
  <si>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</si>
  <si>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</si>
  <si>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</si>
  <si>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</si>
  <si>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</si>
  <si>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</si>
  <si>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</si>
  <si>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</si>
  <si>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</si>
  <si>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</si>
  <si>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</si>
  <si>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</si>
  <si>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</si>
  <si>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</si>
  <si>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</si>
  <si>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</si>
  <si>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</si>
  <si>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</si>
  <si>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</si>
  <si>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</si>
  <si>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</si>
  <si>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</si>
  <si>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</si>
  <si>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</si>
  <si>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</si>
  <si>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</si>
  <si>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</si>
  <si>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</si>
  <si>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</si>
  <si>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</si>
  <si>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</si>
  <si>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</si>
  <si>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</si>
  <si>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</si>
  <si>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</si>
  <si>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</si>
  <si>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</si>
  <si>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</si>
  <si>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</si>
  <si>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</si>
  <si>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</si>
  <si>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</si>
  <si>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</si>
  <si>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</si>
  <si>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</si>
  <si>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</si>
  <si>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</si>
  <si>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</si>
  <si>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</si>
  <si>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</si>
  <si>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</si>
  <si>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</si>
  <si>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</si>
  <si>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</si>
  <si>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</si>
  <si>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</si>
  <si>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</si>
  <si>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</si>
  <si>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</si>
  <si>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</si>
  <si>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</si>
  <si>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</si>
  <si>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</si>
  <si>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</si>
  <si>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</si>
  <si>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</si>
  <si>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</si>
  <si>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</si>
  <si>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</si>
  <si>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</si>
  <si>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</si>
  <si>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</si>
  <si>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</si>
  <si>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</si>
  <si>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</si>
  <si>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</si>
  <si>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</si>
  <si>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</si>
  <si>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</si>
  <si>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</si>
  <si>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</si>
  <si>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</si>
  <si>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</si>
  <si>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</si>
  <si>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</si>
  <si>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</si>
  <si>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</si>
  <si>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</si>
  <si>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</si>
  <si>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</si>
  <si>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</si>
  <si>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</si>
  <si>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</si>
  <si>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</si>
  <si>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</si>
  <si>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</si>
  <si>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</si>
  <si>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</si>
  <si>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</si>
  <si>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</si>
  <si>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</si>
  <si>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</si>
  <si>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</si>
  <si>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</si>
  <si>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</si>
  <si>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</si>
  <si>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</si>
  <si>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</si>
  <si>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</si>
  <si>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</si>
  <si>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</si>
  <si>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</si>
  <si>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</si>
  <si>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</si>
  <si>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</si>
  <si>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</si>
  <si>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</si>
  <si>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</si>
  <si>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</si>
  <si>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</si>
  <si>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</si>
  <si>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</si>
  <si>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</si>
  <si>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</si>
  <si>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</si>
  <si>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</si>
  <si>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</si>
  <si>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</si>
  <si>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</si>
  <si>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</si>
  <si>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</si>
  <si>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</si>
  <si>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</si>
  <si>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</si>
  <si>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</si>
  <si>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</si>
  <si>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</si>
  <si>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</si>
  <si>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</si>
  <si>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</si>
  <si>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</si>
  <si>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</si>
  <si>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</si>
  <si>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</si>
  <si>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</si>
  <si>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</si>
  <si>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</si>
  <si>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</si>
  <si>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</si>
  <si>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</si>
  <si>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</si>
  <si>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</si>
  <si>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</si>
  <si>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</si>
  <si>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</si>
  <si>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</si>
  <si>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</si>
  <si>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</si>
  <si>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</si>
  <si>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</si>
  <si>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</si>
  <si>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</si>
  <si>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</si>
  <si>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</si>
  <si>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</si>
  <si>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</si>
  <si>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</si>
  <si>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</si>
  <si>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</si>
  <si>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</si>
  <si>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</si>
  <si>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</si>
  <si>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</si>
  <si>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</si>
  <si>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</si>
  <si>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</si>
  <si>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</si>
  <si>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</si>
  <si>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</si>
  <si>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</si>
  <si>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</si>
  <si>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</si>
  <si>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</si>
  <si>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</si>
  <si>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</si>
  <si>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</si>
  <si>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</si>
  <si>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</si>
  <si>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</si>
  <si>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</si>
  <si>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</si>
  <si>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</si>
  <si>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</si>
  <si>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</si>
  <si>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</si>
  <si>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</si>
  <si>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</si>
  <si>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</si>
  <si>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</si>
  <si>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</si>
  <si>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</si>
  <si>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</si>
  <si>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</si>
  <si>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</si>
  <si>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</si>
  <si>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</si>
  <si>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</si>
  <si>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</si>
  <si>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</si>
  <si>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</si>
  <si>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</si>
  <si>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</si>
  <si>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</si>
  <si>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</si>
  <si>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</si>
  <si>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</si>
  <si>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</si>
  <si>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</si>
  <si>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</si>
  <si>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</si>
  <si>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</si>
  <si>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</si>
  <si>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</si>
  <si>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</si>
  <si>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</si>
  <si>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</si>
  <si>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</si>
  <si>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</si>
  <si>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</si>
  <si>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</si>
  <si>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</si>
  <si>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</si>
  <si>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</si>
  <si>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</si>
  <si>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</si>
  <si>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</si>
  <si>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</si>
  <si>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</si>
  <si>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</si>
  <si>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</si>
  <si>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</si>
  <si>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</si>
  <si>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</si>
  <si>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</si>
  <si>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</si>
  <si>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</si>
  <si>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</si>
  <si>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</si>
  <si>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</si>
  <si>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</si>
  <si>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</si>
  <si>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</si>
  <si>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</si>
  <si>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</si>
  <si>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</si>
  <si>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</si>
  <si>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</si>
  <si>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</si>
  <si>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</si>
  <si>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</si>
  <si>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</si>
  <si>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</si>
  <si>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</si>
  <si>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</si>
  <si>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</si>
  <si>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</si>
  <si>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</si>
  <si>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</si>
  <si>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</si>
  <si>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</si>
  <si>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</si>
  <si>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</si>
  <si>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</si>
  <si>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</si>
  <si>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</si>
  <si>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</si>
  <si>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</si>
  <si>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</si>
  <si>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</si>
  <si>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</si>
  <si>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</si>
  <si>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</si>
  <si>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</si>
  <si>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</si>
  <si>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</si>
  <si>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</si>
  <si>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</si>
  <si>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</si>
  <si>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</si>
  <si>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</si>
  <si>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</si>
  <si>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</si>
  <si>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</si>
  <si>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</si>
  <si>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</si>
  <si>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</si>
  <si>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</si>
  <si>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</si>
  <si>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</si>
  <si>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</si>
  <si>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</si>
  <si>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</si>
  <si>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</si>
  <si>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</si>
  <si>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</si>
  <si>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</si>
  <si>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</si>
  <si>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</si>
  <si>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</si>
  <si>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</si>
  <si>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</si>
  <si>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</si>
  <si>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</si>
  <si>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</si>
  <si>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</si>
  <si>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</si>
  <si>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</si>
  <si>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</si>
  <si>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</si>
  <si>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</si>
  <si>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</si>
  <si>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</si>
  <si>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</si>
  <si>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</si>
  <si>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</si>
  <si>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</si>
  <si>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</si>
  <si>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</si>
  <si>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</si>
  <si>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</si>
  <si>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</si>
  <si>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</si>
  <si>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</si>
  <si>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</si>
  <si>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</si>
  <si>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</si>
  <si>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</si>
  <si>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</si>
  <si>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</si>
  <si>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</si>
  <si>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</si>
  <si>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</si>
  <si>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</si>
  <si>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</si>
  <si>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</si>
  <si>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</si>
  <si>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</si>
  <si>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</si>
  <si>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</si>
  <si>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</si>
  <si>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</si>
  <si>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</si>
  <si>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</si>
  <si>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</si>
  <si>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</si>
  <si>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</si>
  <si>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</si>
  <si>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</si>
  <si>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</si>
  <si>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</si>
  <si>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</si>
  <si>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</si>
  <si>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</si>
  <si>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</si>
  <si>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</si>
  <si>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</si>
  <si>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</si>
  <si>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</si>
  <si>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</si>
  <si>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</si>
  <si>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</si>
  <si>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</si>
  <si>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</si>
  <si>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</si>
  <si>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</si>
  <si>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</si>
  <si>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</si>
  <si>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</si>
  <si>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</si>
  <si>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</si>
  <si>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</si>
  <si>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</si>
  <si>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</si>
  <si>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</si>
  <si>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</si>
  <si>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</si>
  <si>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</si>
  <si>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</si>
  <si>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</si>
  <si>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</si>
  <si>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</si>
  <si>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</si>
  <si>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</si>
  <si>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</si>
  <si>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</si>
  <si>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</si>
  <si>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</si>
  <si>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</si>
  <si>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</si>
  <si>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</si>
  <si>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</si>
  <si>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</si>
  <si>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</si>
  <si>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</si>
  <si>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</si>
  <si>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</si>
  <si>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</si>
  <si>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</si>
  <si>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</si>
  <si>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</si>
  <si>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</si>
  <si>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</si>
  <si>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</si>
  <si>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</si>
  <si>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</si>
  <si>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</si>
  <si>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</si>
  <si>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</si>
  <si>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</si>
  <si>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</si>
  <si>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</si>
  <si>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</si>
  <si>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</si>
  <si>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</si>
  <si>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</si>
  <si>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</si>
  <si>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</si>
  <si>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</si>
  <si>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</si>
  <si>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</si>
  <si>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</si>
  <si>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</si>
  <si>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</si>
  <si>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</si>
  <si>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</si>
  <si>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</si>
  <si>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</si>
  <si>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</si>
  <si>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</si>
  <si>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</si>
  <si>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</si>
  <si>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</si>
  <si>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</si>
  <si>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</si>
  <si>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</si>
  <si>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</si>
  <si>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</si>
  <si>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</si>
  <si>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</si>
  <si>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</si>
  <si>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</si>
  <si>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</si>
  <si>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</si>
  <si>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</si>
  <si>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</si>
  <si>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</si>
  <si>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</si>
  <si>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</si>
  <si>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</si>
  <si>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</si>
  <si>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</si>
  <si>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</si>
  <si>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</si>
  <si>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</si>
  <si>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</si>
  <si>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</si>
  <si>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</si>
  <si>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</si>
  <si>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</si>
  <si>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</si>
  <si>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</si>
  <si>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</si>
  <si>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</si>
  <si>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</si>
  <si>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</si>
  <si>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</si>
  <si>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</si>
  <si>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</si>
  <si>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</si>
  <si>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</si>
  <si>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</si>
  <si>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</si>
  <si>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</si>
  <si>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</si>
  <si>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</si>
  <si>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</si>
  <si>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</si>
  <si>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</si>
  <si>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</si>
  <si>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</si>
  <si>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</si>
  <si>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</si>
  <si>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</si>
  <si>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</si>
  <si>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</si>
  <si>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</si>
  <si>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</si>
  <si>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</si>
  <si>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</si>
  <si>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</si>
  <si>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</si>
  <si>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</si>
  <si>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</si>
  <si>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</si>
  <si>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</si>
  <si>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</si>
  <si>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</si>
  <si>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</si>
  <si>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</si>
  <si>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</si>
  <si>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</si>
  <si>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</si>
  <si>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</si>
  <si>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</si>
  <si>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</si>
  <si>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</si>
  <si>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</si>
  <si>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</si>
  <si>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</si>
  <si>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</si>
  <si>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</si>
  <si>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</si>
  <si>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</si>
  <si>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</si>
  <si>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</si>
  <si>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</si>
  <si>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</si>
  <si>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</si>
  <si>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</si>
  <si>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</si>
  <si>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</si>
  <si>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</si>
  <si>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</si>
  <si>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</si>
  <si>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</si>
  <si>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</si>
  <si>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</si>
  <si>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</si>
  <si>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</si>
  <si>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</si>
  <si>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</si>
  <si>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</si>
  <si>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</si>
  <si>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</si>
  <si>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</si>
  <si>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</si>
  <si>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</si>
  <si>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</si>
  <si>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</si>
  <si>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</si>
  <si>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</si>
  <si>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</si>
  <si>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</si>
  <si>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</si>
  <si>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</si>
  <si>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</si>
  <si>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</si>
  <si>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</si>
  <si>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</si>
  <si>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</si>
  <si>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</si>
  <si>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</si>
  <si>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</si>
  <si>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</si>
  <si>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</si>
  <si>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</si>
  <si>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</si>
  <si>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</si>
  <si>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</si>
  <si>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</si>
  <si>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</si>
  <si>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</si>
  <si>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</si>
  <si>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</si>
  <si>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</si>
  <si>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</si>
  <si>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</si>
  <si>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</si>
  <si>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</si>
  <si>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</si>
  <si>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</si>
  <si>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</si>
  <si>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</si>
  <si>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</si>
  <si>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</si>
  <si>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</si>
  <si>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</si>
  <si>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</si>
  <si>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</si>
  <si>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</si>
  <si>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</si>
  <si>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</si>
  <si>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</si>
  <si>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</si>
  <si>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</si>
  <si>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</si>
  <si>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</si>
  <si>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</si>
  <si>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</si>
  <si>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</si>
  <si>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</si>
  <si>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</si>
  <si>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</si>
  <si>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</si>
  <si>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</si>
  <si>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</si>
  <si>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</si>
  <si>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</si>
  <si>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</si>
  <si>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</si>
  <si>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</si>
  <si>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</si>
  <si>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</si>
  <si>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</si>
  <si>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</si>
  <si>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</si>
  <si>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</si>
  <si>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</si>
  <si>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</si>
  <si>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</si>
  <si>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</si>
  <si>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</si>
  <si>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</si>
  <si>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</si>
  <si>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</si>
  <si>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</si>
  <si>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</si>
  <si>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</si>
  <si>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</si>
  <si>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</si>
  <si>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</si>
  <si>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</si>
  <si>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</si>
  <si>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</si>
  <si>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</si>
  <si>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</si>
  <si>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</si>
  <si>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</si>
  <si>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</si>
  <si>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</si>
  <si>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</si>
  <si>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</si>
  <si>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</si>
  <si>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</si>
  <si>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</si>
  <si>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</si>
  <si>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</si>
  <si>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</si>
  <si>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</si>
  <si>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</si>
  <si>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</si>
  <si>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</si>
  <si>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</si>
  <si>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</si>
  <si>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</si>
  <si>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</si>
  <si>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</si>
  <si>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</si>
  <si>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</si>
  <si>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</si>
  <si>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</si>
  <si>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</si>
  <si>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</si>
  <si>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</si>
  <si>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</si>
  <si>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</si>
  <si>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</si>
  <si>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</si>
  <si>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</si>
  <si>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</si>
  <si>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</si>
  <si>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</si>
  <si>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</si>
  <si>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</si>
  <si>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</si>
  <si>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</si>
  <si>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</si>
  <si>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</si>
  <si>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</si>
  <si>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</si>
  <si>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</si>
  <si>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</si>
  <si>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</si>
  <si>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</si>
  <si>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</si>
  <si>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</si>
  <si>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</si>
  <si>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</si>
  <si>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</si>
  <si>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</si>
  <si>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</si>
  <si>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</si>
  <si>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</si>
  <si>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</si>
  <si>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</si>
  <si>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</si>
  <si>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</si>
  <si>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</si>
  <si>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</si>
  <si>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</si>
  <si>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</si>
  <si>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</si>
  <si>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</si>
  <si>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</si>
  <si>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</si>
  <si>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</si>
  <si>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</si>
  <si>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</si>
  <si>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</si>
  <si>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</si>
  <si>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</si>
  <si>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</si>
  <si>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</si>
  <si>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</si>
  <si>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</si>
  <si>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</si>
  <si>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</si>
  <si>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</si>
  <si>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</si>
  <si>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</si>
  <si>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</si>
  <si>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</si>
  <si>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</si>
  <si>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</si>
  <si>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</si>
  <si>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</si>
  <si>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</si>
  <si>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</si>
  <si>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</si>
  <si>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</si>
  <si>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</si>
  <si>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</si>
  <si>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</si>
  <si>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</si>
  <si>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</si>
  <si>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</si>
  <si>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</si>
  <si>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</si>
  <si>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</si>
  <si>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</si>
  <si>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</si>
  <si>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</si>
  <si>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</si>
  <si>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</si>
  <si>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</si>
  <si>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</si>
  <si>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</si>
  <si>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</si>
  <si>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</si>
  <si>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</si>
  <si>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</si>
  <si>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</si>
  <si>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</si>
  <si>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</si>
  <si>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</si>
  <si>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</si>
  <si>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</si>
  <si>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</si>
  <si>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</si>
  <si>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</si>
  <si>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</si>
  <si>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</si>
  <si>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</si>
  <si>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</si>
  <si>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</si>
  <si>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</si>
  <si>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</si>
  <si>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</si>
  <si>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</si>
  <si>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</si>
  <si>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</si>
  <si>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</si>
  <si>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</si>
  <si>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</si>
  <si>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</si>
  <si>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</si>
  <si>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</si>
  <si>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</si>
  <si>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</si>
  <si>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</si>
  <si>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</si>
  <si>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</si>
  <si>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</si>
  <si>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</si>
  <si>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</si>
  <si>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</si>
  <si>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</si>
  <si>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</si>
  <si>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</si>
  <si>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</si>
  <si>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</si>
  <si>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</si>
  <si>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</si>
  <si>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</si>
  <si>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</si>
  <si>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</si>
  <si>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</si>
  <si>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</si>
  <si>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</si>
  <si>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</si>
  <si>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</si>
  <si>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</si>
  <si>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</si>
  <si>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</si>
  <si>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</si>
  <si>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</si>
  <si>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</si>
  <si>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</si>
  <si>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</si>
  <si>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</si>
  <si>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</si>
  <si>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</si>
  <si>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</si>
  <si>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</si>
  <si>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</si>
  <si>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</si>
  <si>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</si>
  <si>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</si>
  <si>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</si>
  <si>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</si>
  <si>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</si>
  <si>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</si>
  <si>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</si>
  <si>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</si>
  <si>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</si>
  <si>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</si>
  <si>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</si>
  <si>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</si>
  <si>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</si>
  <si>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</si>
  <si>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</si>
  <si>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</si>
  <si>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</si>
  <si>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</si>
  <si>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</si>
  <si>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</si>
  <si>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</si>
  <si>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</si>
  <si>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</si>
  <si>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</si>
  <si>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</si>
  <si>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</si>
  <si>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</si>
  <si>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</si>
  <si>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</si>
  <si>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</si>
  <si>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</si>
  <si>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</si>
  <si>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</si>
  <si>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</si>
  <si>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</si>
  <si>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</si>
  <si>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</si>
  <si>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</si>
  <si>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</si>
  <si>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</si>
  <si>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</si>
  <si>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</si>
  <si>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</si>
  <si>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</si>
  <si>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</si>
  <si>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</si>
  <si>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</si>
  <si>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</si>
  <si>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</si>
  <si>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</si>
  <si>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</si>
  <si>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</si>
  <si>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</si>
  <si>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</si>
  <si>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</si>
  <si>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</si>
  <si>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</si>
  <si>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</si>
  <si>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</si>
  <si>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</si>
  <si>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</si>
  <si>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</si>
  <si>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</si>
  <si>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</si>
  <si>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</si>
  <si>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</si>
  <si>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</si>
  <si>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</si>
  <si>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</si>
  <si>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</si>
  <si>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</si>
  <si>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</si>
  <si>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</si>
  <si>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</si>
  <si>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</si>
  <si>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</si>
  <si>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</si>
  <si>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</si>
  <si>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</si>
  <si>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</si>
  <si>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</si>
  <si>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</si>
  <si>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</si>
  <si>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</si>
  <si>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</si>
  <si>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</si>
  <si>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</si>
  <si>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</si>
  <si>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</si>
  <si>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</si>
  <si>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</si>
  <si>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</si>
  <si>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</si>
  <si>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</si>
  <si>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</si>
  <si>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</si>
  <si>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</si>
  <si>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</si>
  <si>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</si>
  <si>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</si>
  <si>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</si>
  <si>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</si>
  <si>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</si>
  <si>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</si>
  <si>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</si>
  <si>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</si>
  <si>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</si>
  <si>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</si>
  <si>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</si>
  <si>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</si>
  <si>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</si>
  <si>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</si>
  <si>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</si>
  <si>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</si>
  <si>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</si>
  <si>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</si>
  <si>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</si>
  <si>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</si>
  <si>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</si>
  <si>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</si>
  <si>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</si>
  <si>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</si>
  <si>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</si>
  <si>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</si>
  <si>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</si>
  <si>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</si>
  <si>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</si>
  <si>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</si>
  <si>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</si>
  <si>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</si>
  <si>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</si>
  <si>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</si>
  <si>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</si>
  <si>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</si>
  <si>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</si>
  <si>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</si>
  <si>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</si>
  <si>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</si>
  <si>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</si>
  <si>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</si>
  <si>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</si>
  <si>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</si>
  <si>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</si>
  <si>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</si>
  <si>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</si>
  <si>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</si>
  <si>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</si>
  <si>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</si>
  <si>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</si>
  <si>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</si>
  <si>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</si>
  <si>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</si>
  <si>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</si>
  <si>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</si>
  <si>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</si>
  <si>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</si>
  <si>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</si>
  <si>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</si>
  <si>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</si>
  <si>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</si>
  <si>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</si>
  <si>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</si>
  <si>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</si>
  <si>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</si>
  <si>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</si>
  <si>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</si>
  <si>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</si>
  <si>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</si>
  <si>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</si>
  <si>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</si>
  <si>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</si>
  <si>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</si>
  <si>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</si>
  <si>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</si>
  <si>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</si>
  <si>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</si>
  <si>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</si>
  <si>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</si>
  <si>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</si>
  <si>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</si>
  <si>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</si>
  <si>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</si>
  <si>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</si>
  <si>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</si>
  <si>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</si>
  <si>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</si>
  <si>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</si>
  <si>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</si>
  <si>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</si>
  <si>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</si>
  <si>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</si>
  <si>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</si>
  <si>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</si>
  <si>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</si>
  <si>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</si>
  <si>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</si>
  <si>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</si>
  <si>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</si>
  <si>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</si>
  <si>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</si>
  <si>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</si>
  <si>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</si>
  <si>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</si>
  <si>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</si>
  <si>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</si>
  <si>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</si>
  <si>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</si>
  <si>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</si>
  <si>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</si>
  <si>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</si>
  <si>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</si>
  <si>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</si>
  <si>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</si>
  <si>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</si>
  <si>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</si>
  <si>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</si>
  <si>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</si>
  <si>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</si>
  <si>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</si>
  <si>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</si>
  <si>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</si>
  <si>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</si>
  <si>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</si>
  <si>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</si>
  <si>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</si>
  <si>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</si>
  <si>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</si>
  <si>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</si>
  <si>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</si>
  <si>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</si>
  <si>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</si>
  <si>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</si>
  <si>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</si>
  <si>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</si>
  <si>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</si>
  <si>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</si>
  <si>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</si>
  <si>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</si>
  <si>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</si>
  <si>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</si>
  <si>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</si>
  <si>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</si>
  <si>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</si>
  <si>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</si>
  <si>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</si>
  <si>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</si>
  <si>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</si>
  <si>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</si>
  <si>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</si>
  <si>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</si>
  <si>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</si>
  <si>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</si>
  <si>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</si>
  <si>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</si>
  <si>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</si>
  <si>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</si>
  <si>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</si>
  <si>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</si>
  <si>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</si>
  <si>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</si>
  <si>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</si>
  <si>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</si>
  <si>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</si>
  <si>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</si>
  <si>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</si>
  <si>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</si>
  <si>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</si>
  <si>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</si>
  <si>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</si>
  <si>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</si>
  <si>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</si>
  <si>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</si>
  <si>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</si>
  <si>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</si>
  <si>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</si>
  <si>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</si>
  <si>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</si>
  <si>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</si>
  <si>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</si>
  <si>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</si>
  <si>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</si>
  <si>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</si>
  <si>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</si>
  <si>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</si>
  <si>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</si>
  <si>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</si>
  <si>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</si>
  <si>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</si>
  <si>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</si>
  <si>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</si>
  <si>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</si>
  <si>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</si>
  <si>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</si>
  <si>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</si>
  <si>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</si>
  <si>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</si>
  <si>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</si>
  <si>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</si>
  <si>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</si>
  <si>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</si>
  <si>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</si>
  <si>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</si>
  <si>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</si>
  <si>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</si>
  <si>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</si>
  <si>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</si>
  <si>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</si>
  <si>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</si>
  <si>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</si>
  <si>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</si>
  <si>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</si>
  <si>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</si>
  <si>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</si>
  <si>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</si>
  <si>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</si>
  <si>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</si>
  <si>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</si>
  <si>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</si>
  <si>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</si>
  <si>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</si>
  <si>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</si>
  <si>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</si>
  <si>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</si>
  <si>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</si>
  <si>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</si>
  <si>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</si>
  <si>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</si>
  <si>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</si>
  <si>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</si>
  <si>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</si>
  <si>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</si>
  <si>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</si>
  <si>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</si>
  <si>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</si>
  <si>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</si>
  <si>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</si>
  <si>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</si>
  <si>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</si>
  <si>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</si>
  <si>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</si>
  <si>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</si>
  <si>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</si>
  <si>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</si>
  <si>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</si>
  <si>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</si>
  <si>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</si>
  <si>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</si>
  <si>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</si>
  <si>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</si>
  <si>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</si>
  <si>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</si>
  <si>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</si>
  <si>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</si>
  <si>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</si>
  <si>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</si>
  <si>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</si>
  <si>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</si>
  <si>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</si>
  <si>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</si>
  <si>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</si>
  <si>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</si>
  <si>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</si>
  <si>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</si>
  <si>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</si>
  <si>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</si>
  <si>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</si>
  <si>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</si>
  <si>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</si>
  <si>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</si>
  <si>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</si>
  <si>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</si>
  <si>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</si>
  <si>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</si>
  <si>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</si>
  <si>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</si>
  <si>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</si>
  <si>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</si>
  <si>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</si>
  <si>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</si>
  <si>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</si>
  <si>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</si>
  <si>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</si>
  <si>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</si>
  <si>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</si>
  <si>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</si>
  <si>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</si>
  <si>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</si>
  <si>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</si>
  <si>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</si>
  <si>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</si>
  <si>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</si>
  <si>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</si>
  <si>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</si>
  <si>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</si>
  <si>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</si>
  <si>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</si>
  <si>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</si>
  <si>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</si>
  <si>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</si>
  <si>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</si>
  <si>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</si>
  <si>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</si>
  <si>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</si>
  <si>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</si>
  <si>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</si>
  <si>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</si>
  <si>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</si>
  <si>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</si>
  <si>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</si>
  <si>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</si>
  <si>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</si>
  <si>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</si>
  <si>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</si>
  <si>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</si>
  <si>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</si>
  <si>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</si>
  <si>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</si>
  <si>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</si>
  <si>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</si>
  <si>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</si>
  <si>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</si>
  <si>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</si>
  <si>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</si>
  <si>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</si>
  <si>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</si>
  <si>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</si>
  <si>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</si>
  <si>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</si>
  <si>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</si>
  <si>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</si>
  <si>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</si>
  <si>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</si>
  <si>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</si>
  <si>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</si>
  <si>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</si>
  <si>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</si>
  <si>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</si>
  <si>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</si>
  <si>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</si>
  <si>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</si>
  <si>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</si>
  <si>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</si>
  <si>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</si>
  <si>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</si>
  <si>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</si>
  <si>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</si>
  <si>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</si>
  <si>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</si>
  <si>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</si>
  <si>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</si>
  <si>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</si>
  <si>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</si>
  <si>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</si>
  <si>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</si>
  <si>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</si>
  <si>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</si>
  <si>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</si>
  <si>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</si>
  <si>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</si>
  <si>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</si>
  <si>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</si>
  <si>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</si>
  <si>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</si>
  <si>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</si>
  <si>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</si>
  <si>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</si>
  <si>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</si>
  <si>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</si>
  <si>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</si>
  <si>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</si>
  <si>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</si>
  <si>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</si>
  <si>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</si>
  <si>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</si>
  <si>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</si>
  <si>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</si>
  <si>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</si>
  <si>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</si>
  <si>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</si>
  <si>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</si>
  <si>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</si>
  <si>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</si>
  <si>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</si>
  <si>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</si>
  <si>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</si>
  <si>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</si>
  <si>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</si>
  <si>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</si>
  <si>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</si>
  <si>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</si>
  <si>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</si>
  <si>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</si>
  <si>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</si>
  <si>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</si>
  <si>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</si>
  <si>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</si>
  <si>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</si>
  <si>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</si>
  <si>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</si>
  <si>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</si>
  <si>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</si>
  <si>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</si>
  <si>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</si>
  <si>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</si>
  <si>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</si>
  <si>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</si>
  <si>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</si>
  <si>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</si>
  <si>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</si>
  <si>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</si>
  <si>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</si>
  <si>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</si>
  <si>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</si>
  <si>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</si>
  <si>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</si>
  <si>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</si>
  <si>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</si>
  <si>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</si>
  <si>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</si>
  <si>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</si>
  <si>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</si>
  <si>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</si>
  <si>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</si>
  <si>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</si>
  <si>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</si>
  <si>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</si>
  <si>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</si>
  <si>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</si>
  <si>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</si>
  <si>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</si>
  <si>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</si>
  <si>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</si>
  <si>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</si>
  <si>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</si>
  <si>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</si>
  <si>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</si>
  <si>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</si>
  <si>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</si>
  <si>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</si>
  <si>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</si>
  <si>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</si>
  <si>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</si>
  <si>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</si>
  <si>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</si>
  <si>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</si>
  <si>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</si>
  <si>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</si>
  <si>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</si>
  <si>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</si>
  <si>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</si>
  <si>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</si>
  <si>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</si>
  <si>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</si>
  <si>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</si>
  <si>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</si>
  <si>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</si>
  <si>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</si>
  <si>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</si>
  <si>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</si>
  <si>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</si>
  <si>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</si>
  <si>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</si>
  <si>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</si>
  <si>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</si>
  <si>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</si>
  <si>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</si>
  <si>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</si>
  <si>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</si>
  <si>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</si>
  <si>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</si>
  <si>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</si>
  <si>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</si>
  <si>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</si>
  <si>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</si>
  <si>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</si>
  <si>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</si>
  <si>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</si>
  <si>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</si>
  <si>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</si>
  <si>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</si>
  <si>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</si>
  <si>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</si>
  <si>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</si>
  <si>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</si>
  <si>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</si>
  <si>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</si>
  <si>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</si>
  <si>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</si>
  <si>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</si>
  <si>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</si>
  <si>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</si>
  <si>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</si>
  <si>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</si>
  <si>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</si>
  <si>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</si>
  <si>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</si>
  <si>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</si>
  <si>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</si>
  <si>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</si>
  <si>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</si>
  <si>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</si>
  <si>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</si>
  <si>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</si>
  <si>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</si>
  <si>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</si>
  <si>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</si>
  <si>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</si>
  <si>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</si>
  <si>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</si>
  <si>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</si>
  <si>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</si>
  <si>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</si>
  <si>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</si>
  <si>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</si>
  <si>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</si>
  <si>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</si>
  <si>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</si>
  <si>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</si>
  <si>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</si>
  <si>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</si>
  <si>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</si>
  <si>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</si>
  <si>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</si>
  <si>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</si>
  <si>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</si>
  <si>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</si>
  <si>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</si>
  <si>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</si>
  <si>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</si>
  <si>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</si>
  <si>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</si>
  <si>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</si>
  <si>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</si>
  <si>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</si>
  <si>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</si>
  <si>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</si>
  <si>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</si>
  <si>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</si>
  <si>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</si>
  <si>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</si>
  <si>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</si>
  <si>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</si>
  <si>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</si>
  <si>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</si>
  <si>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</si>
  <si>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</si>
  <si>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</si>
  <si>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</si>
  <si>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</si>
  <si>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</si>
  <si>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</si>
  <si>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</si>
  <si>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</si>
  <si>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</si>
  <si>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</si>
  <si>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</si>
  <si>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</si>
  <si>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</si>
  <si>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</si>
  <si>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</si>
  <si>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</si>
  <si>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</si>
  <si>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</si>
  <si>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</si>
  <si>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</si>
  <si>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</si>
  <si>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</si>
  <si>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</si>
  <si>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</si>
  <si>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</si>
  <si>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</si>
  <si>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</si>
  <si>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</si>
  <si>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</si>
  <si>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</si>
  <si>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</si>
  <si>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</si>
  <si>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</si>
  <si>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</si>
  <si>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</si>
  <si>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</si>
  <si>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</si>
  <si>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</si>
  <si>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</si>
  <si>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</si>
  <si>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</si>
  <si>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</si>
  <si>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</si>
  <si>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</si>
  <si>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</si>
  <si>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</si>
  <si>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</si>
  <si>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</si>
  <si>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</si>
  <si>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</si>
  <si>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</si>
  <si>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</si>
  <si>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</si>
  <si>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</si>
  <si>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</si>
  <si>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</si>
  <si>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</si>
  <si>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</si>
  <si>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</si>
  <si>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</si>
  <si>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</si>
  <si>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</si>
  <si>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</si>
  <si>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</si>
  <si>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</si>
  <si>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</si>
  <si>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</si>
  <si>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</si>
  <si>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</si>
  <si>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</si>
  <si>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</si>
  <si>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</si>
  <si>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</si>
  <si>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</si>
  <si>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</si>
  <si>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</si>
  <si>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</si>
  <si>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</si>
  <si>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</si>
  <si>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</si>
  <si>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</si>
  <si>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</si>
  <si>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</si>
  <si>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</si>
  <si>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</si>
  <si>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</si>
  <si>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</si>
  <si>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</si>
  <si>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</si>
  <si>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</si>
  <si>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</si>
  <si>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</si>
  <si>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</si>
  <si>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</si>
  <si>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</si>
  <si>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</si>
  <si>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</si>
  <si>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</si>
  <si>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</si>
  <si>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</si>
  <si>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</si>
  <si>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</si>
  <si>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</si>
  <si>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</si>
  <si>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</si>
  <si>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</si>
  <si>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</si>
  <si>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</si>
  <si>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</si>
  <si>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</si>
  <si>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</si>
  <si>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</si>
  <si>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</si>
  <si>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</si>
  <si>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</si>
  <si>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</si>
  <si>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</si>
  <si>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</si>
  <si>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</si>
  <si>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</si>
  <si>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</si>
  <si>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</si>
  <si>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</si>
  <si>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</si>
  <si>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</si>
  <si>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</si>
  <si>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</si>
  <si>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</si>
  <si>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</si>
  <si>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</si>
  <si>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</si>
  <si>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</si>
  <si>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</si>
  <si>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</si>
  <si>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</si>
  <si>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</si>
  <si>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</si>
  <si>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</si>
  <si>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</si>
  <si>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</si>
  <si>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</si>
  <si>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</si>
  <si>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</si>
  <si>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</si>
  <si>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</si>
  <si>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</si>
  <si>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</si>
  <si>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</si>
  <si>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</si>
  <si>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</si>
  <si>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</si>
  <si>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</si>
  <si>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</si>
  <si>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</si>
  <si>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</si>
  <si>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</si>
  <si>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</si>
  <si>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</si>
  <si>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</si>
  <si>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</si>
  <si>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</si>
  <si>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</si>
  <si>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</si>
  <si>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</si>
  <si>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</si>
  <si>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</si>
  <si>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</si>
  <si>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</si>
  <si>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</si>
  <si>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</si>
  <si>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</si>
  <si>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</si>
  <si>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</si>
  <si>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</si>
  <si>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</si>
  <si>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</si>
  <si>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</si>
  <si>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</si>
  <si>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</si>
  <si>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</si>
  <si>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</si>
  <si>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</si>
  <si>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</si>
  <si>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</si>
  <si>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</si>
  <si>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</si>
  <si>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</si>
  <si>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</si>
  <si>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</si>
  <si>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</si>
  <si>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</si>
  <si>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</si>
  <si>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</si>
  <si>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</si>
  <si>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</si>
  <si>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</si>
  <si>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</si>
  <si>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</si>
  <si>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</si>
  <si>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</si>
  <si>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</si>
  <si>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</si>
  <si>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</si>
  <si>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</si>
  <si>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</si>
  <si>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</si>
  <si>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</si>
  <si>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</si>
  <si>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</si>
  <si>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</si>
  <si>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</si>
  <si>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</si>
  <si>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</si>
  <si>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</si>
  <si>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</si>
  <si>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</si>
  <si>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</si>
  <si>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</si>
  <si>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</si>
  <si>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</si>
  <si>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</si>
  <si>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</si>
  <si>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</si>
  <si>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</si>
  <si>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</si>
  <si>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</si>
  <si>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</si>
  <si>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</si>
  <si>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</si>
  <si>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</si>
  <si>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</si>
  <si>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</si>
  <si>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</si>
  <si>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</si>
  <si>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</si>
  <si>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</si>
  <si>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</si>
  <si>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</si>
  <si>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</si>
  <si>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</si>
  <si>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</si>
  <si>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</si>
  <si>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</si>
  <si>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</si>
  <si>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</si>
  <si>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</si>
  <si>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</si>
  <si>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</si>
  <si>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</si>
  <si>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</si>
  <si>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</si>
  <si>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</si>
  <si>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</si>
  <si>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</si>
  <si>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</si>
  <si>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</si>
  <si>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</si>
  <si>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</si>
  <si>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</si>
  <si>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</si>
  <si>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</si>
  <si>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</si>
  <si>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</si>
  <si>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</si>
  <si>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</si>
  <si>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</si>
  <si>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</si>
  <si>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</si>
  <si>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</si>
  <si>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</si>
  <si>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</si>
  <si>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</si>
  <si>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</si>
  <si>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</si>
  <si>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</si>
  <si>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</si>
  <si>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</si>
  <si>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</si>
  <si>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</si>
  <si>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</si>
  <si>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</si>
  <si>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</si>
  <si>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</si>
  <si>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</si>
  <si>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</si>
  <si>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</si>
  <si>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</si>
  <si>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</si>
  <si>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</si>
  <si>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</si>
  <si>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</si>
  <si>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</si>
  <si>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</si>
  <si>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</si>
  <si>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</si>
  <si>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</si>
  <si>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</si>
  <si>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</si>
  <si>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</si>
  <si>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</si>
  <si>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</si>
  <si>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</si>
  <si>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</si>
  <si>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</si>
  <si>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</si>
  <si>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</si>
  <si>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</si>
  <si>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</si>
  <si>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</si>
  <si>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</si>
  <si>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</si>
  <si>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</si>
  <si>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</si>
  <si>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</si>
  <si>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</si>
  <si>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</si>
  <si>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</si>
  <si>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</si>
  <si>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</si>
  <si>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</si>
  <si>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</si>
  <si>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</si>
  <si>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</si>
  <si>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</si>
  <si>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</si>
  <si>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</si>
  <si>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</si>
  <si>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</si>
  <si>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</si>
  <si>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</si>
  <si>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</si>
  <si>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</si>
  <si>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</si>
  <si>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</si>
  <si>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</si>
  <si>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</si>
  <si>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</si>
  <si>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</si>
  <si>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</si>
  <si>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</si>
  <si>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</si>
  <si>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</si>
  <si>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</si>
  <si>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</si>
  <si>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</si>
  <si>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</si>
  <si>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</si>
  <si>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</si>
  <si>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</si>
  <si>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</si>
  <si>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</si>
  <si>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</si>
  <si>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</si>
  <si>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</si>
  <si>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</si>
  <si>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</si>
  <si>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</si>
  <si>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</si>
  <si>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</si>
  <si>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</si>
  <si>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</si>
  <si>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</si>
  <si>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</si>
  <si>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</si>
  <si>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</si>
  <si>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</si>
  <si>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</si>
  <si>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</si>
  <si>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</si>
  <si>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</si>
  <si>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</si>
  <si>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</si>
  <si>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</si>
  <si>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</si>
  <si>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</si>
  <si>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</si>
  <si>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</si>
  <si>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</si>
  <si>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</si>
  <si>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</si>
  <si>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</si>
  <si>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</si>
  <si>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</si>
  <si>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</si>
  <si>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</si>
  <si>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</si>
  <si>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</si>
  <si>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</si>
  <si>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</si>
  <si>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</si>
  <si>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</si>
  <si>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</si>
  <si>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</si>
  <si>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</si>
  <si>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</si>
  <si>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</si>
  <si>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</si>
  <si>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</si>
  <si>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</si>
  <si>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</si>
  <si>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</si>
  <si>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</si>
  <si>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</si>
  <si>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</si>
  <si>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</si>
  <si>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</si>
  <si>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</si>
  <si>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</si>
  <si>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</si>
  <si>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</si>
  <si>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</si>
  <si>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</si>
  <si>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</si>
  <si>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</si>
  <si>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</si>
  <si>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</si>
  <si>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</si>
  <si>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</si>
  <si>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</si>
  <si>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</si>
  <si>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</si>
  <si>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</si>
  <si>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</si>
  <si>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</si>
  <si>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</si>
  <si>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</si>
  <si>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</si>
  <si>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</si>
  <si>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</si>
  <si>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</si>
  <si>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</si>
  <si>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</si>
  <si>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</si>
  <si>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</si>
  <si>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</si>
  <si>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</si>
  <si>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</si>
  <si>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</si>
  <si>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</si>
  <si>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</si>
  <si>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</si>
  <si>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</si>
  <si>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</si>
  <si>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</si>
  <si>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</si>
  <si>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</si>
  <si>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</si>
  <si>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</si>
  <si>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</si>
  <si>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</si>
  <si>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</si>
  <si>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</si>
  <si>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</si>
  <si>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</si>
  <si>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</si>
  <si>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</si>
  <si>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</si>
  <si>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</si>
  <si>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</si>
  <si>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</si>
  <si>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</si>
  <si>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</si>
  <si>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</si>
  <si>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</si>
  <si>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</si>
  <si>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</si>
  <si>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</si>
  <si>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</si>
  <si>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</si>
  <si>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</si>
  <si>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</si>
  <si>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</si>
  <si>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</si>
  <si>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</si>
  <si>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</si>
  <si>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</si>
  <si>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</si>
  <si>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</si>
  <si>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</si>
  <si>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</si>
  <si>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</si>
  <si>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</si>
  <si>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</si>
  <si>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</si>
  <si>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</si>
  <si>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</si>
  <si>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</si>
  <si>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</si>
  <si>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</si>
  <si>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</si>
  <si>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</si>
  <si>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</si>
  <si>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</si>
  <si>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</si>
  <si>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</si>
  <si>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</si>
  <si>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</si>
  <si>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</si>
  <si>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</si>
  <si>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</si>
  <si>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</si>
  <si>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</si>
  <si>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</si>
  <si>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</si>
  <si>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</si>
  <si>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</si>
  <si>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</si>
  <si>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</si>
  <si>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</si>
  <si>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</si>
  <si>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</si>
  <si>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</si>
  <si>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</si>
  <si>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</si>
  <si>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</si>
  <si>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</si>
  <si>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</si>
  <si>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</si>
  <si>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</si>
  <si>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</si>
  <si>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</si>
  <si>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</si>
  <si>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</si>
  <si>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</si>
  <si>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</si>
  <si>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</si>
  <si>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</si>
  <si>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</si>
  <si>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</si>
  <si>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</si>
  <si>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</si>
  <si>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</si>
  <si>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</si>
  <si>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</si>
  <si>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</si>
  <si>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</si>
  <si>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</si>
  <si>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</si>
  <si>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</si>
  <si>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</si>
  <si>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</si>
  <si>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</si>
  <si>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</si>
  <si>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</si>
  <si>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</si>
  <si>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</si>
  <si>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</si>
  <si>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</si>
  <si>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</si>
  <si>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</si>
  <si>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</si>
  <si>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</si>
  <si>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</si>
  <si>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</si>
  <si>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</si>
  <si>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</si>
  <si>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</si>
  <si>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</si>
  <si>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</si>
  <si>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</si>
  <si>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</si>
  <si>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</si>
  <si>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</si>
  <si>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</si>
  <si>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</si>
  <si>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</si>
  <si>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</si>
  <si>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</si>
  <si>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</si>
  <si>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</si>
  <si>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</si>
  <si>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</si>
  <si>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</si>
  <si>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</si>
  <si>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</si>
  <si>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</si>
  <si>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</si>
  <si>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</si>
  <si>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</si>
  <si>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</si>
  <si>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</si>
  <si>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</si>
  <si>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</si>
  <si>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</si>
  <si>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</si>
  <si>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</si>
  <si>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</si>
  <si>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</si>
  <si>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</si>
  <si>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</si>
  <si>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</si>
  <si>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</si>
  <si>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</si>
  <si>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</si>
  <si>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</si>
  <si>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</si>
  <si>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</si>
  <si>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</si>
  <si>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</si>
  <si>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</si>
  <si>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</si>
  <si>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</si>
  <si>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</si>
  <si>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</si>
  <si>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</si>
  <si>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</si>
  <si>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</si>
  <si>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</si>
  <si>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</si>
  <si>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</si>
  <si>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</si>
  <si>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</si>
  <si>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</si>
  <si>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</si>
  <si>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</si>
  <si>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</si>
  <si>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</si>
  <si>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</si>
  <si>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</si>
  <si>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</si>
  <si>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</si>
  <si>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</si>
  <si>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</si>
  <si>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</si>
  <si>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</si>
  <si>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</si>
  <si>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</si>
  <si>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</si>
  <si>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</si>
  <si>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</si>
  <si>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</si>
  <si>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</si>
  <si>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</si>
  <si>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</si>
  <si>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</si>
  <si>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</si>
  <si>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</si>
  <si>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</si>
  <si>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</si>
  <si>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</si>
  <si>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</si>
  <si>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</si>
  <si>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</si>
  <si>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</si>
  <si>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</si>
  <si>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</si>
  <si>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</si>
  <si>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</si>
  <si>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</si>
  <si>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</si>
  <si>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</si>
  <si>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</si>
  <si>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</si>
  <si>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</si>
  <si>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</si>
  <si>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</si>
  <si>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</si>
  <si>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</si>
  <si>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</si>
  <si>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</si>
  <si>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</si>
  <si>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</si>
  <si>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</si>
  <si>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</si>
  <si>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</si>
  <si>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</si>
  <si>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</si>
  <si>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</si>
  <si>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</si>
  <si>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</si>
  <si>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</si>
  <si>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</si>
  <si>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</si>
  <si>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</si>
  <si>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</si>
  <si>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</si>
  <si>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</si>
  <si>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</si>
  <si>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</si>
  <si>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</si>
  <si>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</si>
  <si>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</si>
  <si>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</si>
  <si>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</si>
  <si>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</si>
  <si>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</si>
  <si>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</si>
  <si>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</si>
  <si>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</si>
  <si>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</si>
  <si>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</si>
  <si>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</si>
  <si>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</si>
  <si>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</si>
  <si>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</si>
  <si>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</si>
  <si>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</si>
  <si>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</si>
  <si>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</si>
  <si>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</si>
  <si>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</si>
  <si>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</si>
  <si>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</si>
  <si>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</si>
  <si>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</si>
  <si>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</si>
  <si>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</si>
  <si>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</si>
  <si>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</si>
  <si>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</si>
  <si>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</si>
  <si>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</si>
  <si>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</si>
  <si>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</si>
  <si>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</si>
  <si>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</si>
  <si>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</si>
  <si>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</si>
  <si>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</si>
  <si>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</si>
  <si>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</si>
  <si>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</si>
  <si>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</si>
  <si>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</si>
  <si>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</si>
  <si>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</si>
  <si>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</si>
  <si>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</si>
  <si>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</si>
  <si>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</si>
  <si>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</si>
  <si>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</si>
  <si>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</si>
  <si>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</si>
  <si>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</si>
  <si>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</si>
  <si>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</si>
  <si>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</si>
  <si>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</si>
  <si>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</si>
  <si>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</si>
  <si>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</si>
  <si>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</si>
  <si>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</si>
  <si>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</si>
  <si>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</si>
  <si>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</si>
  <si>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</si>
  <si>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</si>
  <si>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</si>
  <si>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</si>
  <si>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</si>
  <si>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</si>
  <si>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</si>
  <si>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</si>
  <si>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</si>
  <si>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</si>
  <si>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</si>
  <si>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</si>
  <si>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</si>
  <si>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</si>
  <si>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</si>
  <si>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</si>
  <si>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</si>
  <si>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</si>
  <si>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</si>
  <si>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</si>
  <si>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</si>
  <si>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</si>
  <si>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</si>
  <si>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</si>
  <si>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</si>
  <si>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</si>
  <si>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</si>
  <si>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</si>
  <si>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</si>
  <si>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</si>
  <si>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</si>
  <si>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</si>
  <si>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</si>
  <si>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</si>
  <si>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</si>
  <si>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</si>
  <si>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</si>
  <si>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</si>
  <si>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</si>
  <si>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</si>
  <si>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</si>
  <si>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</si>
  <si>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</si>
  <si>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</si>
  <si>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</si>
  <si>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</si>
  <si>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</si>
  <si>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</si>
  <si>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</si>
  <si>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</si>
  <si>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</si>
  <si>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</si>
  <si>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</si>
  <si>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</si>
  <si>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</si>
  <si>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</si>
  <si>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</si>
  <si>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</si>
  <si>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</si>
  <si>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</si>
  <si>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</si>
  <si>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</si>
  <si>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</si>
  <si>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</si>
  <si>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</si>
  <si>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</si>
  <si>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</si>
  <si>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</si>
  <si>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</si>
  <si>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</si>
  <si>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</si>
  <si>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</si>
  <si>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</si>
  <si>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</si>
  <si>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</si>
  <si>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</si>
  <si>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</si>
  <si>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</si>
  <si>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</si>
  <si>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</si>
  <si>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</si>
  <si>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</si>
  <si>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</si>
  <si>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</si>
  <si>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</si>
  <si>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</si>
  <si>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</si>
  <si>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</si>
  <si>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</si>
  <si>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</si>
  <si>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</si>
  <si>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</si>
  <si>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</si>
  <si>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</si>
  <si>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</si>
  <si>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</si>
  <si>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</si>
  <si>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</si>
  <si>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</si>
  <si>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</si>
  <si>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</si>
  <si>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</si>
  <si>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</si>
  <si>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</si>
  <si>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</si>
  <si>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</si>
  <si>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</si>
  <si>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</si>
  <si>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</si>
  <si>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</si>
  <si>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</si>
  <si>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</si>
  <si>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</si>
  <si>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</si>
  <si>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</si>
  <si>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</si>
  <si>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</si>
  <si>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</si>
  <si>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</si>
  <si>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</si>
  <si>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</si>
  <si>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</si>
  <si>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</si>
  <si>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</si>
  <si>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</si>
  <si>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</si>
  <si>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</si>
  <si>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</si>
  <si>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</si>
  <si>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</si>
  <si>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</si>
  <si>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</si>
  <si>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</si>
  <si>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</si>
  <si>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</si>
  <si>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</si>
  <si>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</si>
  <si>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</si>
  <si>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</si>
  <si>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</si>
  <si>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</si>
  <si>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</si>
  <si>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</si>
  <si>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</si>
  <si>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</si>
  <si>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</si>
  <si>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</si>
  <si>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</si>
  <si>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</si>
  <si>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</si>
  <si>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</si>
  <si>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</si>
  <si>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</si>
  <si>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</si>
  <si>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</si>
  <si>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</si>
  <si>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</si>
  <si>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</si>
  <si>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</si>
  <si>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</si>
  <si>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</si>
  <si>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</si>
  <si>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</si>
  <si>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</si>
  <si>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</si>
  <si>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</si>
  <si>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</si>
  <si>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</si>
  <si>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</si>
  <si>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</si>
  <si>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</si>
  <si>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</si>
  <si>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</si>
  <si>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</si>
  <si>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</si>
  <si>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</si>
  <si>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</si>
  <si>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</si>
  <si>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</si>
  <si>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</si>
  <si>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</si>
  <si>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</si>
  <si>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</si>
  <si>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</si>
  <si>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</si>
  <si>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</si>
  <si>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</si>
  <si>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</si>
  <si>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</si>
  <si>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</si>
  <si>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</si>
  <si>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</si>
  <si>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</si>
  <si>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</si>
  <si>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</si>
  <si>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</si>
  <si>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</si>
  <si>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</si>
  <si>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</si>
  <si>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</si>
  <si>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</si>
  <si>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</si>
  <si>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</si>
  <si>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</si>
  <si>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</si>
  <si>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</si>
  <si>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</si>
  <si>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</si>
  <si>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</si>
  <si>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</si>
  <si>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</si>
  <si>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</si>
  <si>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</si>
  <si>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</si>
  <si>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</si>
  <si>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</si>
  <si>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</si>
  <si>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</si>
  <si>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</si>
  <si>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</si>
  <si>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</si>
  <si>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</si>
  <si>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</si>
  <si>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</si>
  <si>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</si>
  <si>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</si>
  <si>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</si>
  <si>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</si>
  <si>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</si>
  <si>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</si>
  <si>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</si>
  <si>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</si>
  <si>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</si>
  <si>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</si>
  <si>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</si>
  <si>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</si>
  <si>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</si>
  <si>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</si>
  <si>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</si>
  <si>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</si>
  <si>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</si>
  <si>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</si>
  <si>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</si>
  <si>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</si>
  <si>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</si>
  <si>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</si>
  <si>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</si>
  <si>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</si>
  <si>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</si>
  <si>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</si>
  <si>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</si>
  <si>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</si>
  <si>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</si>
  <si>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</si>
  <si>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</si>
  <si>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</si>
  <si>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</si>
  <si>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</si>
  <si>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</si>
  <si>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</si>
  <si>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</si>
  <si>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</si>
  <si>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</si>
  <si>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</si>
  <si>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</si>
  <si>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</si>
  <si>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</si>
  <si>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</si>
  <si>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</si>
  <si>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</si>
  <si>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</si>
  <si>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</si>
  <si>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</si>
  <si>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</si>
  <si>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</si>
  <si>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</si>
  <si>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</si>
  <si>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</si>
  <si>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</si>
  <si>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</si>
  <si>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</si>
  <si>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</si>
  <si>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</si>
  <si>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</si>
  <si>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</si>
  <si>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</si>
  <si>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</si>
  <si>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</si>
  <si>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</si>
  <si>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</si>
  <si>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</si>
  <si>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</si>
  <si>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</si>
  <si>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</si>
  <si>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</si>
  <si>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</si>
  <si>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</si>
  <si>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</si>
  <si>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</si>
  <si>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</si>
  <si>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</si>
  <si>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</si>
  <si>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</si>
  <si>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</si>
  <si>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</si>
  <si>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</si>
  <si>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</si>
  <si>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</si>
  <si>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</si>
  <si>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</si>
  <si>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</si>
  <si>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</si>
  <si>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</si>
  <si>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</si>
  <si>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</si>
  <si>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</si>
  <si>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</si>
  <si>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</si>
  <si>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</si>
  <si>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</si>
  <si>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</si>
  <si>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</si>
  <si>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</si>
  <si>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</si>
  <si>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</si>
  <si>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</si>
  <si>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</si>
  <si>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</si>
  <si>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</si>
  <si>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</si>
  <si>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</si>
  <si>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</si>
  <si>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</si>
  <si>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</si>
  <si>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</si>
  <si>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</si>
  <si>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</si>
  <si>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</si>
  <si>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</si>
  <si>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</si>
  <si>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</si>
  <si>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</si>
  <si>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</si>
  <si>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</si>
  <si>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</si>
  <si>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</si>
  <si>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</si>
  <si>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</si>
  <si>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</si>
  <si>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</si>
  <si>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</si>
  <si>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</si>
  <si>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</si>
  <si>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</si>
  <si>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</si>
  <si>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</si>
  <si>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</si>
  <si>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</si>
  <si>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</si>
  <si>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</si>
  <si>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</si>
  <si>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</si>
  <si>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</si>
  <si>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</si>
  <si>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</si>
  <si>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</si>
  <si>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</si>
  <si>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</si>
  <si>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</si>
  <si>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</si>
  <si>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</si>
  <si>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</si>
  <si>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</si>
  <si>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</si>
  <si>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</si>
  <si>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</si>
  <si>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</si>
  <si>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</si>
  <si>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</si>
  <si>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</si>
  <si>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</si>
  <si>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</si>
  <si>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</si>
  <si>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</si>
  <si>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</si>
  <si>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</si>
  <si>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</si>
  <si>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</si>
  <si>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</si>
  <si>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</si>
  <si>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</si>
  <si>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</si>
  <si>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</si>
  <si>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</si>
  <si>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</si>
  <si>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</si>
  <si>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</si>
  <si>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</si>
  <si>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</si>
  <si>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</si>
  <si>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</si>
  <si>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</si>
  <si>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</si>
  <si>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</si>
  <si>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</si>
  <si>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</si>
  <si>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</si>
  <si>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</si>
  <si>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</si>
  <si>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</si>
  <si>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</si>
  <si>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</si>
  <si>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</si>
  <si>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</si>
  <si>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</si>
  <si>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</si>
  <si>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</si>
  <si>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</si>
  <si>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</si>
  <si>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</si>
  <si>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</si>
  <si>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</si>
  <si>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</si>
  <si>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</si>
  <si>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</si>
  <si>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</si>
  <si>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</si>
  <si>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</si>
  <si>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</si>
  <si>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</si>
  <si>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</si>
  <si>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</si>
  <si>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</si>
  <si>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</si>
  <si>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</si>
  <si>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</si>
  <si>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</si>
  <si>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</si>
  <si>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</si>
  <si>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</si>
  <si>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</si>
  <si>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</si>
  <si>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</si>
  <si>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</si>
  <si>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</si>
  <si>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</si>
  <si>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</si>
  <si>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</si>
  <si>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</si>
  <si>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</si>
  <si>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</si>
  <si>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</si>
  <si>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</si>
  <si>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</si>
  <si>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</si>
  <si>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</si>
  <si>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</si>
  <si>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</si>
  <si>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</si>
  <si>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</si>
  <si>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</si>
  <si>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</si>
  <si>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</si>
  <si>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</si>
  <si>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</si>
  <si>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</si>
  <si>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</si>
  <si>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</si>
  <si>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</si>
  <si>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</si>
  <si>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</si>
  <si>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</si>
  <si>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</si>
  <si>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</si>
  <si>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</si>
  <si>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</si>
  <si>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</si>
  <si>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</si>
  <si>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</si>
  <si>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</si>
  <si>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</si>
  <si>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</si>
  <si>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</si>
  <si>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</si>
  <si>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</si>
  <si>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</si>
  <si>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</si>
  <si>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</si>
  <si>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</si>
  <si>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</si>
  <si>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</si>
  <si>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</si>
  <si>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</si>
  <si>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</si>
  <si>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</si>
  <si>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</si>
  <si>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</si>
  <si>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</si>
  <si>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</si>
  <si>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</si>
  <si>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</si>
  <si>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</si>
  <si>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</si>
  <si>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</si>
  <si>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</si>
  <si>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</si>
  <si>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</si>
  <si>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</si>
  <si>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</si>
  <si>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</si>
  <si>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</si>
  <si>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</si>
  <si>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</si>
  <si>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</si>
  <si>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</si>
  <si>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</si>
  <si>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</si>
  <si>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</si>
  <si>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</si>
  <si>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</si>
  <si>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</si>
  <si>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</si>
  <si>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</si>
  <si>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</si>
  <si>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</si>
  <si>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</si>
  <si>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</si>
  <si>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</si>
  <si>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</si>
  <si>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</si>
  <si>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</si>
  <si>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</si>
  <si>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</si>
  <si>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</si>
  <si>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</si>
  <si>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</si>
  <si>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</si>
  <si>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</si>
  <si>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</si>
  <si>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</si>
  <si>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</si>
  <si>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</si>
  <si>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</si>
  <si>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</si>
  <si>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</si>
  <si>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</si>
  <si>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</si>
  <si>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</si>
  <si>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</si>
  <si>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</si>
  <si>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</si>
  <si>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</si>
  <si>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</si>
  <si>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</si>
  <si>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</si>
  <si>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</si>
  <si>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</si>
  <si>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</si>
  <si>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</si>
  <si>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</si>
  <si>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</si>
  <si>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</si>
  <si>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</si>
  <si>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</si>
  <si>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</si>
  <si>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</si>
  <si>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</si>
  <si>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</si>
  <si>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</si>
  <si>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</si>
  <si>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</si>
  <si>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</si>
  <si>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</si>
  <si>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</si>
  <si>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</si>
  <si>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</si>
  <si>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</si>
  <si>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</si>
  <si>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</si>
  <si>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</si>
  <si>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</si>
  <si>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</si>
  <si>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</si>
  <si>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</si>
  <si>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</si>
  <si>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</si>
  <si>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</si>
  <si>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</si>
  <si>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</si>
  <si>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</si>
  <si>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</si>
  <si>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</si>
  <si>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</si>
  <si>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</si>
  <si>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</si>
  <si>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</si>
  <si>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</si>
  <si>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</si>
  <si>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</si>
  <si>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</si>
  <si>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</si>
  <si>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</si>
  <si>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</si>
  <si>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</si>
  <si>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</si>
  <si>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</si>
  <si>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</si>
  <si>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</si>
  <si>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</si>
  <si>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</si>
  <si>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</si>
  <si>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</si>
  <si>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</si>
  <si>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</si>
  <si>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</si>
  <si>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</si>
  <si>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</si>
  <si>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</si>
  <si>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</si>
  <si>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</si>
  <si>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</si>
  <si>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</si>
  <si>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</si>
  <si>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</si>
  <si>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</si>
  <si>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</si>
  <si>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</si>
  <si>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</si>
  <si>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</si>
  <si>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</si>
  <si>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</si>
  <si>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</si>
  <si>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</si>
  <si>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</si>
  <si>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</si>
  <si>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</si>
  <si>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</si>
  <si>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</si>
  <si>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</si>
  <si>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</si>
  <si>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</si>
  <si>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</si>
  <si>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</si>
  <si>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</si>
  <si>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</si>
  <si>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</si>
  <si>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</si>
  <si>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</si>
  <si>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</si>
  <si>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</si>
  <si>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</si>
  <si>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</si>
  <si>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</si>
  <si>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</si>
  <si>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</si>
  <si>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</si>
  <si>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</si>
  <si>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</si>
  <si>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</si>
  <si>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</si>
  <si>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</si>
  <si>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</si>
  <si>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</si>
  <si>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</si>
  <si>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</si>
  <si>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</si>
  <si>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</si>
  <si>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</si>
  <si>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</si>
  <si>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</si>
  <si>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</si>
  <si>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</si>
  <si>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</si>
  <si>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</si>
  <si>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</si>
  <si>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</si>
  <si>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</si>
  <si>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</si>
  <si>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</si>
  <si>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</si>
  <si>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</si>
  <si>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</si>
  <si>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</si>
  <si>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</si>
  <si>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</si>
  <si>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</si>
  <si>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</si>
  <si>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</si>
  <si>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</si>
  <si>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</si>
  <si>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</si>
  <si>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</si>
  <si>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</si>
  <si>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</si>
  <si>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</si>
  <si>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</si>
  <si>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</si>
  <si>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</si>
  <si>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</si>
  <si>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</si>
  <si>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</si>
  <si>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</si>
  <si>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</si>
  <si>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</si>
  <si>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</si>
  <si>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</si>
  <si>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</si>
  <si>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</si>
  <si>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</si>
  <si>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</si>
  <si>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</si>
  <si>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</si>
  <si>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</si>
  <si>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</si>
  <si>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</si>
  <si>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</si>
  <si>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</si>
  <si>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</si>
  <si>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</si>
  <si>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</si>
  <si>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</si>
  <si>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</si>
  <si>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</si>
  <si>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</si>
  <si>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</si>
  <si>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</si>
  <si>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</si>
  <si>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</si>
  <si>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</si>
  <si>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</si>
  <si>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</si>
  <si>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</si>
  <si>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</si>
  <si>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</si>
  <si>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</si>
  <si>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</si>
  <si>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</si>
  <si>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</si>
  <si>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</si>
  <si>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</si>
  <si>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</si>
  <si>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</si>
  <si>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</si>
  <si>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</si>
  <si>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</si>
  <si>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</si>
  <si>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</si>
  <si>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</si>
  <si>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</si>
  <si>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</si>
  <si>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</si>
  <si>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</si>
  <si>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</si>
  <si>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</si>
  <si>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</si>
  <si>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</si>
  <si>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</si>
  <si>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</si>
  <si>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</si>
  <si>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</si>
  <si>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</si>
  <si>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</si>
  <si>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</si>
  <si>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</si>
  <si>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</si>
  <si>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</si>
  <si>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</si>
  <si>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</si>
  <si>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</si>
  <si>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</si>
  <si>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</si>
  <si>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</si>
  <si>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</si>
  <si>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</si>
  <si>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</si>
  <si>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</si>
  <si>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</si>
  <si>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</si>
  <si>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</si>
  <si>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</si>
  <si>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</si>
  <si>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</si>
  <si>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</si>
  <si>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</si>
  <si>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</si>
  <si>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</si>
  <si>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</si>
  <si>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</si>
  <si>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</si>
  <si>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</si>
  <si>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</si>
  <si>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</si>
  <si>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</si>
  <si>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</si>
  <si>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</si>
  <si>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</si>
  <si>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</si>
  <si>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</si>
  <si>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</si>
  <si>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</si>
  <si>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</si>
  <si>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</si>
  <si>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</si>
  <si>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</si>
  <si>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</si>
  <si>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</si>
  <si>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</si>
  <si>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</si>
  <si>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</si>
  <si>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</si>
  <si>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</si>
  <si>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</si>
  <si>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</si>
  <si>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</si>
  <si>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</si>
  <si>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</si>
  <si>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</si>
  <si>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</si>
  <si>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</si>
  <si>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</si>
  <si>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</si>
  <si>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</si>
  <si>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</si>
  <si>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</si>
  <si>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</si>
  <si>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</si>
  <si>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</si>
  <si>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</si>
  <si>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</si>
  <si>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</si>
  <si>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</si>
  <si>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</si>
  <si>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</si>
  <si>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</si>
  <si>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</si>
  <si>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</si>
  <si>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</si>
  <si>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</si>
  <si>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</si>
  <si>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</si>
  <si>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</si>
  <si>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</si>
  <si>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</si>
  <si>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</si>
  <si>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</si>
  <si>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</si>
  <si>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</si>
  <si>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</si>
  <si>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</si>
  <si>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</si>
  <si>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</si>
  <si>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</si>
  <si>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</si>
  <si>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</si>
  <si>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</si>
  <si>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</si>
  <si>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</si>
  <si>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</si>
  <si>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</si>
  <si>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</si>
  <si>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</si>
  <si>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</si>
  <si>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</si>
  <si>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</si>
  <si>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</si>
  <si>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</si>
  <si>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</si>
  <si>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</si>
  <si>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</si>
  <si>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</si>
  <si>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</si>
  <si>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</si>
  <si>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</si>
  <si>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</si>
  <si>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</si>
  <si>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</si>
  <si>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</si>
  <si>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</si>
  <si>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</si>
  <si>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</si>
  <si>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</si>
  <si>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</si>
  <si>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</si>
  <si>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</si>
  <si>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</si>
  <si>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</si>
  <si>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</si>
  <si>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</si>
  <si>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</si>
  <si>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</si>
  <si>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</si>
  <si>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</si>
  <si>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</si>
  <si>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</si>
  <si>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</si>
  <si>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</si>
  <si>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</si>
  <si>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</si>
  <si>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</si>
  <si>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</si>
  <si>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</si>
  <si>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</si>
  <si>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</si>
  <si>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</si>
  <si>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</si>
  <si>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</si>
  <si>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</si>
  <si>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</si>
  <si>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</si>
  <si>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</si>
  <si>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</si>
  <si>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</si>
  <si>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</si>
  <si>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</si>
  <si>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</si>
  <si>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</si>
  <si>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</si>
  <si>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</si>
  <si>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</si>
  <si>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</si>
  <si>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</si>
  <si>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</si>
  <si>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</si>
  <si>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</si>
  <si>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</si>
  <si>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</si>
  <si>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</si>
  <si>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</si>
  <si>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</si>
  <si>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</si>
  <si>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</si>
  <si>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</si>
  <si>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</si>
  <si>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</si>
  <si>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</si>
  <si>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</si>
  <si>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</si>
  <si>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</si>
  <si>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</si>
  <si>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</si>
  <si>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</si>
  <si>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</si>
  <si>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</si>
  <si>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</si>
  <si>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</si>
  <si>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</si>
  <si>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</si>
  <si>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</si>
  <si>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</si>
  <si>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</si>
  <si>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</si>
  <si>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</si>
  <si>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</si>
  <si>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</si>
  <si>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</si>
  <si>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</si>
  <si>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</si>
  <si>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</si>
  <si>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</si>
  <si>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</si>
  <si>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</si>
  <si>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</si>
  <si>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</si>
  <si>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</si>
  <si>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</si>
  <si>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</si>
  <si>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</si>
  <si>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</si>
  <si>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</si>
  <si>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</si>
  <si>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</si>
  <si>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</si>
  <si>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</si>
  <si>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</si>
  <si>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</si>
  <si>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</si>
  <si>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</si>
  <si>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</si>
  <si>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</si>
  <si>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</si>
  <si>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</si>
  <si>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</si>
  <si>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</si>
  <si>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</si>
  <si>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</si>
  <si>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</si>
  <si>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</si>
  <si>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</si>
  <si>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</si>
  <si>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</si>
  <si>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</si>
  <si>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</si>
  <si>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</si>
  <si>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</si>
  <si>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</si>
  <si>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</si>
  <si>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</si>
  <si>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</si>
  <si>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</si>
  <si>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</si>
  <si>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</si>
  <si>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</si>
  <si>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</si>
  <si>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</si>
  <si>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</si>
  <si>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</si>
  <si>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</si>
  <si>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</si>
  <si>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</si>
  <si>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</si>
  <si>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</si>
  <si>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</si>
  <si>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</si>
  <si>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</si>
  <si>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</si>
  <si>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</si>
  <si>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</si>
  <si>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</si>
  <si>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</si>
  <si>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</si>
  <si>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</si>
  <si>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</si>
  <si>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</si>
  <si>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</si>
  <si>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</si>
  <si>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</si>
  <si>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</si>
  <si>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</si>
  <si>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</si>
  <si>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</si>
  <si>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</si>
  <si>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</si>
  <si>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</si>
  <si>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</si>
  <si>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</si>
  <si>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</si>
  <si>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</si>
  <si>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</si>
  <si>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</si>
  <si>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</si>
  <si>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</si>
  <si>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</si>
  <si>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</si>
  <si>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</si>
  <si>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</si>
  <si>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</si>
  <si>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</si>
  <si>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</si>
  <si>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</si>
  <si>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</si>
  <si>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</si>
  <si>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</si>
  <si>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</si>
  <si>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</si>
  <si>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</si>
  <si>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</si>
  <si>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</si>
  <si>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</si>
  <si>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</si>
  <si>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</si>
  <si>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</si>
  <si>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</si>
  <si>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</si>
  <si>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</si>
  <si>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</si>
  <si>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</si>
  <si>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</si>
  <si>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</si>
  <si>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</si>
  <si>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</si>
  <si>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</si>
  <si>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</si>
  <si>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</si>
  <si>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</si>
  <si>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</si>
  <si>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</si>
  <si>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</si>
  <si>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</si>
  <si>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</si>
  <si>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</si>
  <si>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</si>
  <si>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</si>
  <si>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</si>
  <si>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</si>
  <si>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</si>
  <si>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</si>
  <si>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</si>
  <si>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</si>
  <si>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</si>
  <si>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</si>
  <si>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</si>
  <si>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</si>
  <si>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</si>
  <si>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</si>
  <si>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</si>
  <si>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</si>
  <si>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</si>
  <si>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</si>
  <si>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</si>
  <si>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</si>
  <si>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</si>
  <si>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</si>
  <si>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</si>
  <si>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</si>
  <si>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</si>
  <si>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</si>
  <si>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</si>
  <si>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</si>
  <si>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</si>
  <si>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</si>
  <si>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</si>
  <si>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</si>
  <si>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</si>
  <si>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</si>
  <si>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</si>
  <si>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</si>
  <si>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</si>
  <si>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</si>
  <si>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</si>
  <si>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</si>
  <si>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</si>
  <si>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</si>
  <si>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</si>
  <si>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</si>
  <si>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</si>
  <si>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</si>
  <si>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</si>
  <si>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</si>
  <si>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</si>
  <si>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</si>
  <si>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</si>
  <si>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</si>
  <si>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</si>
  <si>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</si>
  <si>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</si>
  <si>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</si>
  <si>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</si>
  <si>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</si>
  <si>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</si>
  <si>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</si>
  <si>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</si>
  <si>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</si>
  <si>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</si>
  <si>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</si>
  <si>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</si>
  <si>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</si>
  <si>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</si>
  <si>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</si>
  <si>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</si>
  <si>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</si>
  <si>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</si>
  <si>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</si>
  <si>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</si>
  <si>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</si>
  <si>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</si>
  <si>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</si>
  <si>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</si>
  <si>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</si>
  <si>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</si>
  <si>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</si>
  <si>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</si>
  <si>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</si>
  <si>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</si>
  <si>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</si>
  <si>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</si>
  <si>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</si>
  <si>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</si>
  <si>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</si>
  <si>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</si>
  <si>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</si>
  <si>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</si>
  <si>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</si>
  <si>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</si>
  <si>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</si>
  <si>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</si>
  <si>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</si>
  <si>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</si>
  <si>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</si>
  <si>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</si>
  <si>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</si>
  <si>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</si>
  <si>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</si>
  <si>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</si>
  <si>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</si>
  <si>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</si>
  <si>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</si>
  <si>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</si>
  <si>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</si>
  <si>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</si>
  <si>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</si>
  <si>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</si>
  <si>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</si>
  <si>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</si>
  <si>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</si>
  <si>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</si>
  <si>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</si>
  <si>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</si>
  <si>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</si>
  <si>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</si>
  <si>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</si>
  <si>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</si>
  <si>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</si>
  <si>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</si>
  <si>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</si>
  <si>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</si>
  <si>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</si>
  <si>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</si>
  <si>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</si>
  <si>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</si>
  <si>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</si>
  <si>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</si>
  <si>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</si>
  <si>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</si>
  <si>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</si>
  <si>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</si>
  <si>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</si>
  <si>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</si>
  <si>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</si>
  <si>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</si>
  <si>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</si>
  <si>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</si>
  <si>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</si>
  <si>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</si>
  <si>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</si>
  <si>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</si>
  <si>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</si>
  <si>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</si>
  <si>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</si>
  <si>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</si>
  <si>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</si>
  <si>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</si>
  <si>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</si>
  <si>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</si>
  <si>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</si>
  <si>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</si>
  <si>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</si>
  <si>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</si>
  <si>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</si>
  <si>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</si>
  <si>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</si>
  <si>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</si>
  <si>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</si>
  <si>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</si>
  <si>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</si>
  <si>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</si>
  <si>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</si>
  <si>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</si>
  <si>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</si>
  <si>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</si>
  <si>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</si>
  <si>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</si>
  <si>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</si>
  <si>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</si>
  <si>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</si>
  <si>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</si>
  <si>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</si>
  <si>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</si>
  <si>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</si>
  <si>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</si>
  <si>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</si>
  <si>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</si>
  <si>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</si>
  <si>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</si>
  <si>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</si>
  <si>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</si>
  <si>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</si>
  <si>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</si>
  <si>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</si>
  <si>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</si>
  <si>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</si>
  <si>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</si>
  <si>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</si>
  <si>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</si>
  <si>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</si>
  <si>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</si>
  <si>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</si>
  <si>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</si>
  <si>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</si>
  <si>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</si>
  <si>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</si>
  <si>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</si>
  <si>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</si>
  <si>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</si>
  <si>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</si>
  <si>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</si>
  <si>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</si>
  <si>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</si>
  <si>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</si>
  <si>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</si>
  <si>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</si>
  <si>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</si>
  <si>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</si>
  <si>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</si>
  <si>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</si>
  <si>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</si>
  <si>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</si>
  <si>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</si>
  <si>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</si>
  <si>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</si>
  <si>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</si>
  <si>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</si>
  <si>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</si>
  <si>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</si>
  <si>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</si>
  <si>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</si>
  <si>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</si>
  <si>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</si>
  <si>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</si>
  <si>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</si>
  <si>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</si>
  <si>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</si>
  <si>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</si>
  <si>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</si>
  <si>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</si>
  <si>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</si>
  <si>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</si>
  <si>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</si>
  <si>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</si>
  <si>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</si>
  <si>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</si>
  <si>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</si>
  <si>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</si>
  <si>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</si>
  <si>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</si>
  <si>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</si>
  <si>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</si>
  <si>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</si>
  <si>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</si>
  <si>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</si>
  <si>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</si>
  <si>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</si>
  <si>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</si>
  <si>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</si>
  <si>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</si>
  <si>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</si>
  <si>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</si>
  <si>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</si>
  <si>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</si>
  <si>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</si>
  <si>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</si>
  <si>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</si>
  <si>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</si>
  <si>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</si>
  <si>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</si>
  <si>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</si>
  <si>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</si>
  <si>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</si>
  <si>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</si>
  <si>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</si>
  <si>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</si>
  <si>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</si>
  <si>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</si>
  <si>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</si>
  <si>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</si>
  <si>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</si>
  <si>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</si>
  <si>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</si>
  <si>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</si>
  <si>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</si>
  <si>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</si>
  <si>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</si>
  <si>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</si>
  <si>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</si>
  <si>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</si>
  <si>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</si>
  <si>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</si>
  <si>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</si>
  <si>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</si>
  <si>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</si>
  <si>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</si>
  <si>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</si>
  <si>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</si>
  <si>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</si>
  <si>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</si>
  <si>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</si>
  <si>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</si>
  <si>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</si>
  <si>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</si>
  <si>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</si>
  <si>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</si>
  <si>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</si>
  <si>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</si>
  <si>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</si>
  <si>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</si>
  <si>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</si>
  <si>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</si>
  <si>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</si>
  <si>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</si>
  <si>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</si>
  <si>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</si>
  <si>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</si>
  <si>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</si>
  <si>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</si>
  <si>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</si>
  <si>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</si>
  <si>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</si>
  <si>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</si>
  <si>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</si>
  <si>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</si>
  <si>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</si>
  <si>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</si>
  <si>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</si>
  <si>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</si>
  <si>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</si>
  <si>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</si>
  <si>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</si>
  <si>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</si>
  <si>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</si>
  <si>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</si>
  <si>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</si>
  <si>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</si>
  <si>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</si>
  <si>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</si>
  <si>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</si>
  <si>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</si>
  <si>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</si>
  <si>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</si>
  <si>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</si>
  <si>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</si>
  <si>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</si>
  <si>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</si>
  <si>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</si>
  <si>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</si>
  <si>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</si>
  <si>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</si>
  <si>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</si>
  <si>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</si>
  <si>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</si>
  <si>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</si>
  <si>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</si>
  <si>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</si>
  <si>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</si>
  <si>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</si>
  <si>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</si>
  <si>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</si>
  <si>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</si>
  <si>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</si>
  <si>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</si>
  <si>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</si>
  <si>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</si>
  <si>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</si>
  <si>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</si>
  <si>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</si>
  <si>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</si>
  <si>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</si>
  <si>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</si>
  <si>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</si>
  <si>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</si>
  <si>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</si>
  <si>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</si>
  <si>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</si>
  <si>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</si>
  <si>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</si>
  <si>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</si>
  <si>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</si>
  <si>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</si>
  <si>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</si>
  <si>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</si>
  <si>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</si>
  <si>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</si>
  <si>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</si>
  <si>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</si>
  <si>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</si>
  <si>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</si>
  <si>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</si>
  <si>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</si>
  <si>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</si>
  <si>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</si>
  <si>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</si>
  <si>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</si>
  <si>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</si>
  <si>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</si>
  <si>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</si>
  <si>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</si>
  <si>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</si>
  <si>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</si>
  <si>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</si>
  <si>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</si>
  <si>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</si>
  <si>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</si>
  <si>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</si>
  <si>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</si>
  <si>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</si>
  <si>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</si>
  <si>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</si>
  <si>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</si>
  <si>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</si>
  <si>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</si>
  <si>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</si>
  <si>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</si>
  <si>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</si>
  <si>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</si>
  <si>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</si>
  <si>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</si>
  <si>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</si>
  <si>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</si>
  <si>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</si>
  <si>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</si>
  <si>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</si>
  <si>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</si>
  <si>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</si>
  <si>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</si>
  <si>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</si>
  <si>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</si>
  <si>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</si>
  <si>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</si>
  <si>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</si>
  <si>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</si>
  <si>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</si>
  <si>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</si>
  <si>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</si>
  <si>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</si>
  <si>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</si>
  <si>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</si>
  <si>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</si>
  <si>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</si>
  <si>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</si>
  <si>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</si>
  <si>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</si>
  <si>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</si>
  <si>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</si>
  <si>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</si>
  <si>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</si>
  <si>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</si>
  <si>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</si>
  <si>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</si>
  <si>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</si>
  <si>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</si>
  <si>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</si>
  <si>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</si>
  <si>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</si>
  <si>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</si>
  <si>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</si>
  <si>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</si>
  <si>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</si>
  <si>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</si>
  <si>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</si>
  <si>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</si>
  <si>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</si>
  <si>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</si>
  <si>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</si>
  <si>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</si>
  <si>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</si>
  <si>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</si>
  <si>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</si>
  <si>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</si>
  <si>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</si>
  <si>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</si>
  <si>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</si>
  <si>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</si>
  <si>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</si>
  <si>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</si>
  <si>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</si>
  <si>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</si>
  <si>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</si>
  <si>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</si>
  <si>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</si>
  <si>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</si>
  <si>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</si>
  <si>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</si>
  <si>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</si>
  <si>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</si>
  <si>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</si>
  <si>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</si>
  <si>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</si>
  <si>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</si>
  <si>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</si>
  <si>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</si>
  <si>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</si>
  <si>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</si>
  <si>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</si>
  <si>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</si>
  <si>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</si>
  <si>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</si>
  <si>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</si>
  <si>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</si>
  <si>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</si>
  <si>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</si>
  <si>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</si>
  <si>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</si>
  <si>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</si>
  <si>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</si>
  <si>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</si>
  <si>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</si>
  <si>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</si>
  <si>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</si>
  <si>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</si>
  <si>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</si>
  <si>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</si>
  <si>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</si>
  <si>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</si>
  <si>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</si>
  <si>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</si>
  <si>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</si>
  <si>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</si>
  <si>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</si>
  <si>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</si>
  <si>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</si>
  <si>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</si>
  <si>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</si>
  <si>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</si>
  <si>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</si>
  <si>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</si>
  <si>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</si>
  <si>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</si>
  <si>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</si>
  <si>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</si>
  <si>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</si>
  <si>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</si>
  <si>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</si>
  <si>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</si>
  <si>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</si>
  <si>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</si>
  <si>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</si>
  <si>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</si>
  <si>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</si>
  <si>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</si>
  <si>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</si>
  <si>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</si>
  <si>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</si>
  <si>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</si>
  <si>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</si>
  <si>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</si>
  <si>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</si>
  <si>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</si>
  <si>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</si>
  <si>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</si>
  <si>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</si>
  <si>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</si>
  <si>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</si>
  <si>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</si>
  <si>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</si>
  <si>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</si>
  <si>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</si>
  <si>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</si>
  <si>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</si>
  <si>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</si>
  <si>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</si>
  <si>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</si>
  <si>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</si>
  <si>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</si>
  <si>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</si>
  <si>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</si>
  <si>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</si>
  <si>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</si>
  <si>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</si>
  <si>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</si>
  <si>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</si>
  <si>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</si>
  <si>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</si>
  <si>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</si>
  <si>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</si>
  <si>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</si>
  <si>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</si>
  <si>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</si>
  <si>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</si>
  <si>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</si>
  <si>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</si>
  <si>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</si>
  <si>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</si>
  <si>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</si>
  <si>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</si>
  <si>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</si>
  <si>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</si>
  <si>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</si>
  <si>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</si>
  <si>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</si>
  <si>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</si>
  <si>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</si>
  <si>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</si>
  <si>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</si>
  <si>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</si>
  <si>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</si>
  <si>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</si>
  <si>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</si>
  <si>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</si>
  <si>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</si>
  <si>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</si>
  <si>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</si>
  <si>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</si>
  <si>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</si>
  <si>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</si>
  <si>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</si>
  <si>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</si>
  <si>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</si>
  <si>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</si>
  <si>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</si>
  <si>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</si>
  <si>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</si>
  <si>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</si>
  <si>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</si>
  <si>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</si>
  <si>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</si>
  <si>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</si>
  <si>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</si>
  <si>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</si>
  <si>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</si>
  <si>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</si>
  <si>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</si>
  <si>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</si>
  <si>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</si>
  <si>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</si>
  <si>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</si>
  <si>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</si>
  <si>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</si>
  <si>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</si>
  <si>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</si>
  <si>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</si>
  <si>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</si>
  <si>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</si>
  <si>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</si>
  <si>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</si>
  <si>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</si>
  <si>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</si>
  <si>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</si>
  <si>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</si>
  <si>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</si>
  <si>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</si>
  <si>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</si>
  <si>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</si>
  <si>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</si>
  <si>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</si>
  <si>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</si>
  <si>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</si>
  <si>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</si>
  <si>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</si>
  <si>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</si>
  <si>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</si>
  <si>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</si>
  <si>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</si>
  <si>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</si>
  <si>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</si>
  <si>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</si>
  <si>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</si>
  <si>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</si>
  <si>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</si>
  <si>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</si>
  <si>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</si>
  <si>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</si>
  <si>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</si>
  <si>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</si>
  <si>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</si>
  <si>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</si>
  <si>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</si>
  <si>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</si>
  <si>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</si>
  <si>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</si>
  <si>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</si>
  <si>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</si>
  <si>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</si>
  <si>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</si>
  <si>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</si>
  <si>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</si>
  <si>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</si>
  <si>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</si>
  <si>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</si>
  <si>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</si>
  <si>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</si>
  <si>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</si>
  <si>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</si>
  <si>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</si>
  <si>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</si>
  <si>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</si>
  <si>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</si>
  <si>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</si>
  <si>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</si>
  <si>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</si>
  <si>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</si>
  <si>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</si>
  <si>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</si>
  <si>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</si>
  <si>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</si>
  <si>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</si>
  <si>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</si>
  <si>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</si>
  <si>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</si>
  <si>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</si>
  <si>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</si>
  <si>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</si>
  <si>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</si>
  <si>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</si>
  <si>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</si>
  <si>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</si>
  <si>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</si>
  <si>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</si>
  <si>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</si>
  <si>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</si>
  <si>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</si>
  <si>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</si>
  <si>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</si>
  <si>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</si>
  <si>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</si>
  <si>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</si>
  <si>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</si>
  <si>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</si>
  <si>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</si>
  <si>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</si>
  <si>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</si>
  <si>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</si>
  <si>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</si>
  <si>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</si>
  <si>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</si>
  <si>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</si>
  <si>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</si>
  <si>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</si>
  <si>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</si>
  <si>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</si>
  <si>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</si>
  <si>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</si>
  <si>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</si>
  <si>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</si>
  <si>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</si>
  <si>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</si>
  <si>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</si>
  <si>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</si>
  <si>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</si>
  <si>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</si>
  <si>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</si>
  <si>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</si>
  <si>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</si>
  <si>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</si>
  <si>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</si>
  <si>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</si>
  <si>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</si>
  <si>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</si>
  <si>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</si>
  <si>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</si>
  <si>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</si>
  <si>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</si>
  <si>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</si>
  <si>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</si>
  <si>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</si>
  <si>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</si>
  <si>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</si>
  <si>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</si>
  <si>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</si>
  <si>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</si>
  <si>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</si>
  <si>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</si>
  <si>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</si>
  <si>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</si>
  <si>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</si>
  <si>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</si>
  <si>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</si>
  <si>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</si>
  <si>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</si>
  <si>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</si>
  <si>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</si>
  <si>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</si>
  <si>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</si>
  <si>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</si>
  <si>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</si>
  <si>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</si>
  <si>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</si>
  <si>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</si>
  <si>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</si>
  <si>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</si>
  <si>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</si>
  <si>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</si>
  <si>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</si>
  <si>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</si>
  <si>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</si>
  <si>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</si>
  <si>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</si>
  <si>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</si>
  <si>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</si>
  <si>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</si>
  <si>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</si>
  <si>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</si>
  <si>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</si>
  <si>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</si>
  <si>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</si>
  <si>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</si>
  <si>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</si>
  <si>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</si>
  <si>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</si>
  <si>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</si>
  <si>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</si>
  <si>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</si>
  <si>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</si>
  <si>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</si>
  <si>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</si>
  <si>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</si>
  <si>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</si>
  <si>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</si>
  <si>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</si>
  <si>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</si>
  <si>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</si>
  <si>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</si>
  <si>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</si>
  <si>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</si>
  <si>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</si>
  <si>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</si>
  <si>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</si>
  <si>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</si>
  <si>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</si>
  <si>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</si>
  <si>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</si>
  <si>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</si>
  <si>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</si>
  <si>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</si>
  <si>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</si>
  <si>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</si>
  <si>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</si>
  <si>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</si>
  <si>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</si>
  <si>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</si>
  <si>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</si>
  <si>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</si>
  <si>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</si>
  <si>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</si>
  <si>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</si>
  <si>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</si>
  <si>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</si>
  <si>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</si>
  <si>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</si>
  <si>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</si>
  <si>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</si>
  <si>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</si>
  <si>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</si>
  <si>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</si>
  <si>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</si>
  <si>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</si>
  <si>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</si>
  <si>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</si>
  <si>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</si>
  <si>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</si>
  <si>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</si>
  <si>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</si>
  <si>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</si>
  <si>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</si>
  <si>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</si>
  <si>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</si>
  <si>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</si>
  <si>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</si>
  <si>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</si>
  <si>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</si>
  <si>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</si>
  <si>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</si>
  <si>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</si>
  <si>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</si>
  <si>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</si>
  <si>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</si>
  <si>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</si>
  <si>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</si>
  <si>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</si>
  <si>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</si>
  <si>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</si>
  <si>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</si>
  <si>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</si>
  <si>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</si>
  <si>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</si>
  <si>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</si>
  <si>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</si>
  <si>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</si>
  <si>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</si>
  <si>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</si>
  <si>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</si>
  <si>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</si>
  <si>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</si>
  <si>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</si>
  <si>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</si>
  <si>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</si>
  <si>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</si>
  <si>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</si>
  <si>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</si>
  <si>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</si>
  <si>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</si>
  <si>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</si>
  <si>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</si>
  <si>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</si>
  <si>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</si>
  <si>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</si>
  <si>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</si>
  <si>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</si>
  <si>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</si>
  <si>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</si>
  <si>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</si>
  <si>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</si>
  <si>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</si>
  <si>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</si>
  <si>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</si>
  <si>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</si>
  <si>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</si>
  <si>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</si>
  <si>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</si>
  <si>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</si>
  <si>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</si>
  <si>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</si>
  <si>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</si>
  <si>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</si>
  <si>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</si>
  <si>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</si>
  <si>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</si>
  <si>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</si>
  <si>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</si>
  <si>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</si>
  <si>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</si>
  <si>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</si>
  <si>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</si>
  <si>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</si>
  <si>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</si>
  <si>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</si>
  <si>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</si>
  <si>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</si>
  <si>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</si>
  <si>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</si>
  <si>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</si>
  <si>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</si>
  <si>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</si>
  <si>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</si>
  <si>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</si>
  <si>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</si>
  <si>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</si>
  <si>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</si>
  <si>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</si>
  <si>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</si>
  <si>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</si>
  <si>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</si>
  <si>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</si>
  <si>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</si>
  <si>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</si>
  <si>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</si>
  <si>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</si>
  <si>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</si>
  <si>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</si>
  <si>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</si>
  <si>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</si>
  <si>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</si>
  <si>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</si>
  <si>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</si>
  <si>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</si>
  <si>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</si>
  <si>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</si>
  <si>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</si>
  <si>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</si>
  <si>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</si>
  <si>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</si>
  <si>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</si>
  <si>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</si>
  <si>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</si>
  <si>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</si>
  <si>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</si>
  <si>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</si>
  <si>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</si>
  <si>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</si>
  <si>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</si>
  <si>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</si>
  <si>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</si>
  <si>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</si>
  <si>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</si>
  <si>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</si>
  <si>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</si>
  <si>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</si>
  <si>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</si>
  <si>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</si>
  <si>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</si>
  <si>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</si>
  <si>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</si>
  <si>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</si>
  <si>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</si>
  <si>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</si>
  <si>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</si>
  <si>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</si>
  <si>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</si>
  <si>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</si>
  <si>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</si>
  <si>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</si>
  <si>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</si>
  <si>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</si>
  <si>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</si>
  <si>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</si>
  <si>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</si>
  <si>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</si>
  <si>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</si>
  <si>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</si>
  <si>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</si>
  <si>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</si>
  <si>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</si>
  <si>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</si>
  <si>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</si>
  <si>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</si>
  <si>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</si>
  <si>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</si>
  <si>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</si>
  <si>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</si>
  <si>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</si>
  <si>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</si>
  <si>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</si>
  <si>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</si>
  <si>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</si>
  <si>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</si>
  <si>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</si>
  <si>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</si>
  <si>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</si>
  <si>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</si>
  <si>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</si>
  <si>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</si>
  <si>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</si>
  <si>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</si>
  <si>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</si>
  <si>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</si>
  <si>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</si>
  <si>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</si>
  <si>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</si>
  <si>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</si>
  <si>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</si>
  <si>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</si>
  <si>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</si>
  <si>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</si>
  <si>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</si>
  <si>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</si>
  <si>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</si>
  <si>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</si>
  <si>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</si>
  <si>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</si>
  <si>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</si>
  <si>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</si>
  <si>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</si>
  <si>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</si>
  <si>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</si>
  <si>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</si>
  <si>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</si>
  <si>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</si>
  <si>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</si>
  <si>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</si>
  <si>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</si>
  <si>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</si>
  <si>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</si>
  <si>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</si>
  <si>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</si>
  <si>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</si>
  <si>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</si>
  <si>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</si>
  <si>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</si>
  <si>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</si>
  <si>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</si>
  <si>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</si>
  <si>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</si>
  <si>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</si>
  <si>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</si>
  <si>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</si>
  <si>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</si>
  <si>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</si>
  <si>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</si>
  <si>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</si>
  <si>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</si>
  <si>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</si>
  <si>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</si>
  <si>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</si>
  <si>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</si>
  <si>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</si>
  <si>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</si>
  <si>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</si>
  <si>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</si>
  <si>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</si>
  <si>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</si>
  <si>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</si>
  <si>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</si>
  <si>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</si>
  <si>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</si>
  <si>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</si>
  <si>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</si>
  <si>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</si>
  <si>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</si>
  <si>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</si>
  <si>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</si>
  <si>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</si>
  <si>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</si>
  <si>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</si>
  <si>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</si>
  <si>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</si>
  <si>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</si>
  <si>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</si>
  <si>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</si>
  <si>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</si>
  <si>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</si>
  <si>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</si>
  <si>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</si>
  <si>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</si>
  <si>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</si>
  <si>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</si>
  <si>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</si>
  <si>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</si>
  <si>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</si>
  <si>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</si>
  <si>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</si>
  <si>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</si>
  <si>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</si>
  <si>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</si>
  <si>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</si>
  <si>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</si>
  <si>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</si>
  <si>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</si>
  <si>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</si>
  <si>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</si>
  <si>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</si>
  <si>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</si>
  <si>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</si>
  <si>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</si>
  <si>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</si>
  <si>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</si>
  <si>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</si>
  <si>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</si>
  <si>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</si>
  <si>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</si>
  <si>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</si>
  <si>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</si>
  <si>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</si>
  <si>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</si>
  <si>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</si>
  <si>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</si>
  <si>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</si>
  <si>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</si>
  <si>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</si>
  <si>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</si>
  <si>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</si>
  <si>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</si>
  <si>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</si>
  <si>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</si>
  <si>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</si>
  <si>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</si>
  <si>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</si>
  <si>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</si>
  <si>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</si>
  <si>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</si>
  <si>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</si>
  <si>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</si>
  <si>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</si>
  <si>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</si>
  <si>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</si>
  <si>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</si>
  <si>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</si>
  <si>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</si>
  <si>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</si>
  <si>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</si>
  <si>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</si>
  <si>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</si>
  <si>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</si>
  <si>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</si>
  <si>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</si>
  <si>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</si>
  <si>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</si>
  <si>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</si>
  <si>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</si>
  <si>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</si>
  <si>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</si>
  <si>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</si>
  <si>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</si>
  <si>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</si>
  <si>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</si>
  <si>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</si>
  <si>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</si>
  <si>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</si>
  <si>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</si>
  <si>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</si>
  <si>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</si>
  <si>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</si>
  <si>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</si>
  <si>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</si>
  <si>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</si>
  <si>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</si>
  <si>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</si>
  <si>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</si>
  <si>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</si>
  <si>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</si>
  <si>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</si>
  <si>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</si>
  <si>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</si>
  <si>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</si>
  <si>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</si>
  <si>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</si>
  <si>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</si>
  <si>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</si>
  <si>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</si>
  <si>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</si>
  <si>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</si>
  <si>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</si>
  <si>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</si>
  <si>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</si>
  <si>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</si>
  <si>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</si>
  <si>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</si>
  <si>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</si>
  <si>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</si>
  <si>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</si>
  <si>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</si>
  <si>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</si>
  <si>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</si>
  <si>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</si>
  <si>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</si>
  <si>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</si>
  <si>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</si>
  <si>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</si>
  <si>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</si>
  <si>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</si>
  <si>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</si>
  <si>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</si>
  <si>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</si>
  <si>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</si>
  <si>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</si>
  <si>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</si>
  <si>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</si>
  <si>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</si>
  <si>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</si>
  <si>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</si>
  <si>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</si>
  <si>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</si>
  <si>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</si>
  <si>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</si>
  <si>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</si>
  <si>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</si>
  <si>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</si>
  <si>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</si>
  <si>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</si>
  <si>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</si>
  <si>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</si>
  <si>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</si>
  <si>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</si>
  <si>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</si>
  <si>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</si>
  <si>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</si>
  <si>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</si>
  <si>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</si>
  <si>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</si>
  <si>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</si>
  <si>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</si>
  <si>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</si>
  <si>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</si>
  <si>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</si>
  <si>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</si>
  <si>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</si>
  <si>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</si>
  <si>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</si>
  <si>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</si>
  <si>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</si>
  <si>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</si>
  <si>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</si>
  <si>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</si>
  <si>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</si>
  <si>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</si>
  <si>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</si>
  <si>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</si>
  <si>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</si>
  <si>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</si>
  <si>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</si>
  <si>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</si>
  <si>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</si>
  <si>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</si>
  <si>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</si>
  <si>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</si>
  <si>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</si>
  <si>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</si>
  <si>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</si>
  <si>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</si>
  <si>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</si>
  <si>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</si>
  <si>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</si>
  <si>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</si>
  <si>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</si>
  <si>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</si>
  <si>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</si>
  <si>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</si>
  <si>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</si>
  <si>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</si>
  <si>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</si>
  <si>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</si>
  <si>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</si>
  <si>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</si>
  <si>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</si>
  <si>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</si>
  <si>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</si>
  <si>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</si>
  <si>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</si>
  <si>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</si>
  <si>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</si>
  <si>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</si>
  <si>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</si>
  <si>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</si>
  <si>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</si>
  <si>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</si>
  <si>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</si>
  <si>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</si>
  <si>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</si>
  <si>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</si>
  <si>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</si>
  <si>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</si>
  <si>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</si>
  <si>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</si>
  <si>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</si>
  <si>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</si>
  <si>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</si>
  <si>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</si>
  <si>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</si>
  <si>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</si>
  <si>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</si>
  <si>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</si>
  <si>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</si>
  <si>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</si>
  <si>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</si>
  <si>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</si>
  <si>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</si>
  <si>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</si>
  <si>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</si>
  <si>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</si>
  <si>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</si>
  <si>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</si>
  <si>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</si>
  <si>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</si>
  <si>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</si>
  <si>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</si>
  <si>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</si>
  <si>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</si>
  <si>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</si>
  <si>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</si>
  <si>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</si>
  <si>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</si>
  <si>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</si>
  <si>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</si>
  <si>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</si>
  <si>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</si>
  <si>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</si>
  <si>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</si>
  <si>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</si>
  <si>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</si>
  <si>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</si>
  <si>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</si>
  <si>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</si>
  <si>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</si>
  <si>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</si>
  <si>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</si>
  <si>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</si>
  <si>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</si>
  <si>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</si>
  <si>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</si>
  <si>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</si>
  <si>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</si>
  <si>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</si>
  <si>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</si>
  <si>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</si>
  <si>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</si>
  <si>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</si>
  <si>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</si>
  <si>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</si>
  <si>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</si>
  <si>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</si>
  <si>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</si>
  <si>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</si>
  <si>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</si>
  <si>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</si>
  <si>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</si>
  <si>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</si>
  <si>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</si>
  <si>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</si>
  <si>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</si>
  <si>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</si>
  <si>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</si>
  <si>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</si>
  <si>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</si>
  <si>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</si>
  <si>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</si>
  <si>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</si>
  <si>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</si>
  <si>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</si>
  <si>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</si>
  <si>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</si>
  <si>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</si>
  <si>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</si>
  <si>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</si>
  <si>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</si>
  <si>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</si>
  <si>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</si>
  <si>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</si>
  <si>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</si>
  <si>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</si>
  <si>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</si>
  <si>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</si>
  <si>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</si>
  <si>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</si>
  <si>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</si>
  <si>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</si>
  <si>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</si>
  <si>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</si>
  <si>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</si>
  <si>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</si>
  <si>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</si>
  <si>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</si>
  <si>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</si>
  <si>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</si>
  <si>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</si>
  <si>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</si>
  <si>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</si>
  <si>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</si>
  <si>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</si>
  <si>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</si>
  <si>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</si>
  <si>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</si>
  <si>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</si>
  <si>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</si>
  <si>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</si>
  <si>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</si>
  <si>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</si>
  <si>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</si>
  <si>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</si>
  <si>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</si>
  <si>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</si>
  <si>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</si>
  <si>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</si>
  <si>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</si>
  <si>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</si>
  <si>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</si>
  <si>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</si>
  <si>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</si>
  <si>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</si>
  <si>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</si>
  <si>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</si>
  <si>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</si>
  <si>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</si>
  <si>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</si>
  <si>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</si>
  <si>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</si>
  <si>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</si>
  <si>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</si>
  <si>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</si>
  <si>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</si>
  <si>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</si>
  <si>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</si>
  <si>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</si>
  <si>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</si>
  <si>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</si>
  <si>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</si>
  <si>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</si>
  <si>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</si>
  <si>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</si>
  <si>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</si>
  <si>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</si>
  <si>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</si>
  <si>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</si>
  <si>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</si>
  <si>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</si>
  <si>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</si>
  <si>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</si>
  <si>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</si>
  <si>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</si>
  <si>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</si>
  <si>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</si>
  <si>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</si>
  <si>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</si>
  <si>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</si>
  <si>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</si>
  <si>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</si>
  <si>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</si>
  <si>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</si>
  <si>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</si>
  <si>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</si>
  <si>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</si>
  <si>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</si>
  <si>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</si>
  <si>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</si>
  <si>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</si>
  <si>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</si>
  <si>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</si>
  <si>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</si>
  <si>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</si>
  <si>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</si>
  <si>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</si>
  <si>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</si>
  <si>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</si>
  <si>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</si>
  <si>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</si>
  <si>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</si>
  <si>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</si>
  <si>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</si>
  <si>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</si>
  <si>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</si>
  <si>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</si>
  <si>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</si>
  <si>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</si>
  <si>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</si>
  <si>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</si>
  <si>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</si>
  <si>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</si>
  <si>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</si>
  <si>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</si>
  <si>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</si>
  <si>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</si>
  <si>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</si>
  <si>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</si>
  <si>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</si>
  <si>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</si>
  <si>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</si>
  <si>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</si>
  <si>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</si>
  <si>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</si>
  <si>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</si>
  <si>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</si>
  <si>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</si>
  <si>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</si>
  <si>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</si>
  <si>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</si>
  <si>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</si>
  <si>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</si>
  <si>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</si>
  <si>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</si>
  <si>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</si>
  <si>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</si>
  <si>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</si>
  <si>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</si>
  <si>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</si>
  <si>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</si>
  <si>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</si>
  <si>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</si>
  <si>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</si>
  <si>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</si>
  <si>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</si>
  <si>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</si>
  <si>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</si>
  <si>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</si>
  <si>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</si>
  <si>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</si>
  <si>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</si>
  <si>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</si>
  <si>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</si>
  <si>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</si>
  <si>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</si>
  <si>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</si>
  <si>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</si>
  <si>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</si>
  <si>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</si>
  <si>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</si>
  <si>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</si>
  <si>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</si>
  <si>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</si>
  <si>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</si>
  <si>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</si>
  <si>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</si>
  <si>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</si>
  <si>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</si>
  <si>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</si>
  <si>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</si>
  <si>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</si>
  <si>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</si>
  <si>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</si>
  <si>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</si>
  <si>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</si>
  <si>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</si>
  <si>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</si>
  <si>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</si>
  <si>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</si>
  <si>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</si>
  <si>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</si>
  <si>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</si>
  <si>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</si>
  <si>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</si>
  <si>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</si>
  <si>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</si>
  <si>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</si>
  <si>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</si>
  <si>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</si>
  <si>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</si>
  <si>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</si>
  <si>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</si>
  <si>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</si>
  <si>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</si>
  <si>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</si>
  <si>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</si>
  <si>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</si>
  <si>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</si>
  <si>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</si>
  <si>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</si>
  <si>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</si>
  <si>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</si>
  <si>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</si>
  <si>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</si>
  <si>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</si>
  <si>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</si>
  <si>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</si>
  <si>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</si>
  <si>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</si>
  <si>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</si>
  <si>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</si>
  <si>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</si>
  <si>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</si>
  <si>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</si>
  <si>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</si>
  <si>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</si>
  <si>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</si>
  <si>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</si>
  <si>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</si>
  <si>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</si>
  <si>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</si>
  <si>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</si>
  <si>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</si>
  <si>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</si>
  <si>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</si>
  <si>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</si>
  <si>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</si>
  <si>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</si>
  <si>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</si>
  <si>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</si>
  <si>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</si>
  <si>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</si>
  <si>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</si>
  <si>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</si>
  <si>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</si>
  <si>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</si>
  <si>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</si>
  <si>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</si>
  <si>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</si>
  <si>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</si>
  <si>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</si>
  <si>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</si>
  <si>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</si>
  <si>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</si>
  <si>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</si>
  <si>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</si>
  <si>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</si>
  <si>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</si>
  <si>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</si>
  <si>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</si>
  <si>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</si>
  <si>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</si>
  <si>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</si>
  <si>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</si>
  <si>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</si>
  <si>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</si>
  <si>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</si>
  <si>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</si>
  <si>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</si>
  <si>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</si>
  <si>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</si>
  <si>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</si>
  <si>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</si>
  <si>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</si>
  <si>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</si>
  <si>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</si>
  <si>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</si>
  <si>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</si>
  <si>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</si>
  <si>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</si>
  <si>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</si>
  <si>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</si>
  <si>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</si>
  <si>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</si>
  <si>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</si>
  <si>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</si>
  <si>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</si>
  <si>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</si>
  <si>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</si>
  <si>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</si>
  <si>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</si>
  <si>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</si>
  <si>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</si>
  <si>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</si>
  <si>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</si>
  <si>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</si>
  <si>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</si>
  <si>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</si>
  <si>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</si>
  <si>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</si>
  <si>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</si>
  <si>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</si>
  <si>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</si>
  <si>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</si>
  <si>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</si>
  <si>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</si>
  <si>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</si>
  <si>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</si>
  <si>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</si>
  <si>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</si>
  <si>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</si>
  <si>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</si>
  <si>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</si>
  <si>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</si>
  <si>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</si>
  <si>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</si>
  <si>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</si>
  <si>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</si>
  <si>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</si>
  <si>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</si>
  <si>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</si>
  <si>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</si>
  <si>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</si>
  <si>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</si>
  <si>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</si>
  <si>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</si>
  <si>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</si>
  <si>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</si>
  <si>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</si>
  <si>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</si>
  <si>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</si>
  <si>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</si>
  <si>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</si>
  <si>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</si>
  <si>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</si>
  <si>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</si>
  <si>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</si>
  <si>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</si>
  <si>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</si>
  <si>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</si>
  <si>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</si>
  <si>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</si>
  <si>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</si>
  <si>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</si>
  <si>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</si>
  <si>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</si>
  <si>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</si>
  <si>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</si>
  <si>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</si>
  <si>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</si>
  <si>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</si>
  <si>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</si>
  <si>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</si>
  <si>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</si>
  <si>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</si>
  <si>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</si>
  <si>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</si>
  <si>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</si>
  <si>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</si>
  <si>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</si>
  <si>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</si>
  <si>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</si>
  <si>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</si>
  <si>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</si>
  <si>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</si>
  <si>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</si>
  <si>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</si>
  <si>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</si>
  <si>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</si>
  <si>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</si>
  <si>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</si>
  <si>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</si>
  <si>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</si>
  <si>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</si>
  <si>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</si>
  <si>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</si>
  <si>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</si>
  <si>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</si>
  <si>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</si>
  <si>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</si>
  <si>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</si>
  <si>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</si>
  <si>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</si>
  <si>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</si>
  <si>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</si>
  <si>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</si>
  <si>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</si>
  <si>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</si>
  <si>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</si>
  <si>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</si>
  <si>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</si>
  <si>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</si>
  <si>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</si>
  <si>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</si>
  <si>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</si>
  <si>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</si>
  <si>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</si>
  <si>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</si>
  <si>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</si>
  <si>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</si>
  <si>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</si>
  <si>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</si>
  <si>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</si>
  <si>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</si>
  <si>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</si>
  <si>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</si>
  <si>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</si>
  <si>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</si>
  <si>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</si>
  <si>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</si>
  <si>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</si>
  <si>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</si>
  <si>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</si>
  <si>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</si>
  <si>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</si>
  <si>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</si>
  <si>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</si>
  <si>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</si>
  <si>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</si>
  <si>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</si>
  <si>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</si>
  <si>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</si>
  <si>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</si>
  <si>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</si>
  <si>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</si>
  <si>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</si>
  <si>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</si>
  <si>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</si>
  <si>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</si>
  <si>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</si>
  <si>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</si>
  <si>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</si>
  <si>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</si>
  <si>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</si>
  <si>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</si>
  <si>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</si>
  <si>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</si>
  <si>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</si>
  <si>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</si>
  <si>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</si>
  <si>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</si>
  <si>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</si>
  <si>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</si>
  <si>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</si>
  <si>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</si>
  <si>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</si>
  <si>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</si>
  <si>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</si>
  <si>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</si>
  <si>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</si>
  <si>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</si>
  <si>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</si>
  <si>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</si>
  <si>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</si>
  <si>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</si>
  <si>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</si>
  <si>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</si>
  <si>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</si>
  <si>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</si>
  <si>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</si>
  <si>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</si>
  <si>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</si>
  <si>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</si>
  <si>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</si>
  <si>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</si>
  <si>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</si>
  <si>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</si>
  <si>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</si>
  <si>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</si>
  <si>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</si>
  <si>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</si>
  <si>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</si>
  <si>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</si>
  <si>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</si>
  <si>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</si>
  <si>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</si>
  <si>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</si>
  <si>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</si>
  <si>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</si>
  <si>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</si>
  <si>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</si>
  <si>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</si>
  <si>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</si>
  <si>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</si>
  <si>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</si>
  <si>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</si>
  <si>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</si>
  <si>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</si>
  <si>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</si>
  <si>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</si>
  <si>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</si>
  <si>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</si>
  <si>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</si>
  <si>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</si>
  <si>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</si>
  <si>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</si>
  <si>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</si>
  <si>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</si>
  <si>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</si>
  <si>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</si>
  <si>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</si>
  <si>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</si>
  <si>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</si>
  <si>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</si>
  <si>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</si>
  <si>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</si>
  <si>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</si>
  <si>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</si>
  <si>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</si>
  <si>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</si>
  <si>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</si>
  <si>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</si>
  <si>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</si>
  <si>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</si>
  <si>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</si>
  <si>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</si>
  <si>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</si>
  <si>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</si>
  <si>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</si>
  <si>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</si>
  <si>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</si>
  <si>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</si>
  <si>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</si>
  <si>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</si>
  <si>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</si>
  <si>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</si>
  <si>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</si>
  <si>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</si>
  <si>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</si>
  <si>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</si>
  <si>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</si>
  <si>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</si>
  <si>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</si>
  <si>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</si>
  <si>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</si>
  <si>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</si>
  <si>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</si>
  <si>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</si>
  <si>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</si>
  <si>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</si>
  <si>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</si>
  <si>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</si>
  <si>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</si>
  <si>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</si>
  <si>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</si>
  <si>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</si>
  <si>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</si>
  <si>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</si>
  <si>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</si>
  <si>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</si>
  <si>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</si>
  <si>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</si>
  <si>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</si>
  <si>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</si>
  <si>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</si>
  <si>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</si>
  <si>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</si>
  <si>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</si>
  <si>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</si>
  <si>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</si>
  <si>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</si>
  <si>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</si>
  <si>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</si>
  <si>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</si>
  <si>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</si>
  <si>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</si>
  <si>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</si>
  <si>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</si>
  <si>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</si>
  <si>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</si>
  <si>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</si>
  <si>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</si>
  <si>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</si>
  <si>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</si>
  <si>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</si>
  <si>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</si>
  <si>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</si>
  <si>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</si>
  <si>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</si>
  <si>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</si>
  <si>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</si>
  <si>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</si>
  <si>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</si>
  <si>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</si>
  <si>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</si>
  <si>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</si>
  <si>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</si>
  <si>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</si>
  <si>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</si>
  <si>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</si>
  <si>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</si>
  <si>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</si>
  <si>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</si>
  <si>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</si>
  <si>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</si>
  <si>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</si>
  <si>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</si>
  <si>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</si>
  <si>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</si>
  <si>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</si>
  <si>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</si>
  <si>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</si>
  <si>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</si>
  <si>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</si>
  <si>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</si>
  <si>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</si>
  <si>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</si>
  <si>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</si>
  <si>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</si>
  <si>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</si>
  <si>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</si>
  <si>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</si>
  <si>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</si>
  <si>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</si>
  <si>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</si>
  <si>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</si>
  <si>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</si>
  <si>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</si>
  <si>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</si>
  <si>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</si>
  <si>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</si>
  <si>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</si>
  <si>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</si>
  <si>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</si>
  <si>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</si>
  <si>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</si>
  <si>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</si>
  <si>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</si>
  <si>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</si>
  <si>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</si>
  <si>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</si>
  <si>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</si>
  <si>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</si>
  <si>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</si>
  <si>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</si>
  <si>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</si>
  <si>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</si>
  <si>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</si>
  <si>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</si>
  <si>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</si>
  <si>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</si>
  <si>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</si>
  <si>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</si>
  <si>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</si>
  <si>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</si>
  <si>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</si>
  <si>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</si>
  <si>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</si>
  <si>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</si>
  <si>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</si>
  <si>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</si>
  <si>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</si>
  <si>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</si>
  <si>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</si>
  <si>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</si>
  <si>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</si>
  <si>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</si>
  <si>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</si>
  <si>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</si>
  <si>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</si>
  <si>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</si>
  <si>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</si>
  <si>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</si>
  <si>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</si>
  <si>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</si>
  <si>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</si>
  <si>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</si>
  <si>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</si>
  <si>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</si>
  <si>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</si>
  <si>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</si>
  <si>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</si>
  <si>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</si>
  <si>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</si>
  <si>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</si>
  <si>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</si>
  <si>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</si>
  <si>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</si>
  <si>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</si>
  <si>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</si>
  <si>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</si>
  <si>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</si>
  <si>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</si>
  <si>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</si>
  <si>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</si>
  <si>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</si>
  <si>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</si>
  <si>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</si>
  <si>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</si>
  <si>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</si>
  <si>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</si>
  <si>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</si>
  <si>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</si>
  <si>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</si>
  <si>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</si>
  <si>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</si>
  <si>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</si>
  <si>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</si>
  <si>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</si>
  <si>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</si>
  <si>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</si>
  <si>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</si>
  <si>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</si>
  <si>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</si>
  <si>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</si>
  <si>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</si>
  <si>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</si>
  <si>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</si>
  <si>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</si>
  <si>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</si>
  <si>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</si>
  <si>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</si>
  <si>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</si>
  <si>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</si>
  <si>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</si>
  <si>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</si>
  <si>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</si>
  <si>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</si>
  <si>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</si>
  <si>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</si>
  <si>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</si>
  <si>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</si>
  <si>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</si>
  <si>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</si>
  <si>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</si>
  <si>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</si>
  <si>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</si>
  <si>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</si>
  <si>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</si>
  <si>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</si>
  <si>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</si>
  <si>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</si>
  <si>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</si>
  <si>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</si>
  <si>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</si>
  <si>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</si>
  <si>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</si>
  <si>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</si>
  <si>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</si>
  <si>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</si>
  <si>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</si>
  <si>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</si>
  <si>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</si>
  <si>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</si>
  <si>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</si>
  <si>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</si>
  <si>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</si>
  <si>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</si>
  <si>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</si>
  <si>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</si>
  <si>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</si>
  <si>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</si>
  <si>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</si>
  <si>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</si>
  <si>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</si>
  <si>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</si>
  <si>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</si>
  <si>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</si>
  <si>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</si>
  <si>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</si>
  <si>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</si>
  <si>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</si>
  <si>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</si>
  <si>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</si>
  <si>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</si>
  <si>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</si>
  <si>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</si>
  <si>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</si>
  <si>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</si>
  <si>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</si>
  <si>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</si>
  <si>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</si>
  <si>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</si>
  <si>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</si>
  <si>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</si>
  <si>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</si>
  <si>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</si>
  <si>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</si>
  <si>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</si>
  <si>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</si>
  <si>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</si>
  <si>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</si>
  <si>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</si>
  <si>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</si>
  <si>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</si>
  <si>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</si>
  <si>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</si>
  <si>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</si>
  <si>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</si>
  <si>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</si>
  <si>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</si>
  <si>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</si>
  <si>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</si>
  <si>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</si>
  <si>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</si>
  <si>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</si>
  <si>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</si>
  <si>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</si>
  <si>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</si>
  <si>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</si>
  <si>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</si>
  <si>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</si>
  <si>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</si>
  <si>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</si>
  <si>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</si>
  <si>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</si>
  <si>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</si>
  <si>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</si>
  <si>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</si>
  <si>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</si>
  <si>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</si>
  <si>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</si>
  <si>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</si>
  <si>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</si>
  <si>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</si>
  <si>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</si>
  <si>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</si>
  <si>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</si>
  <si>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</si>
  <si>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</si>
  <si>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</si>
  <si>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</si>
  <si>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</si>
  <si>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</si>
  <si>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</si>
  <si>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</si>
  <si>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</si>
  <si>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</si>
  <si>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</si>
  <si>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</si>
  <si>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</si>
  <si>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</si>
  <si>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</si>
  <si>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</si>
  <si>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</si>
  <si>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</si>
  <si>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</si>
  <si>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</si>
  <si>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</si>
  <si>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</si>
  <si>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</si>
  <si>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</si>
  <si>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</si>
  <si>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</si>
  <si>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</si>
  <si>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</si>
  <si>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</si>
  <si>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</si>
  <si>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</si>
  <si>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</si>
  <si>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</si>
  <si>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</si>
  <si>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</si>
  <si>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</si>
  <si>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</si>
  <si>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</si>
  <si>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</si>
  <si>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</si>
  <si>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</si>
  <si>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</si>
  <si>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</si>
  <si>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</si>
  <si>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</si>
  <si>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</si>
  <si>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</si>
  <si>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</si>
  <si>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</si>
  <si>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</si>
  <si>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</si>
  <si>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</si>
  <si>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</si>
  <si>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</si>
  <si>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</si>
  <si>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</si>
  <si>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</si>
  <si>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</si>
  <si>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</si>
  <si>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</si>
  <si>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</si>
  <si>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</si>
  <si>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</si>
  <si>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</si>
  <si>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</si>
  <si>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</si>
  <si>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</si>
  <si>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</si>
  <si>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</si>
  <si>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</si>
  <si>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</si>
  <si>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</si>
  <si>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</si>
  <si>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</si>
  <si>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</si>
  <si>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</si>
  <si>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</si>
  <si>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</si>
  <si>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</si>
  <si>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</si>
  <si>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</si>
  <si>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</si>
  <si>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</si>
  <si>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</si>
  <si>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</si>
  <si>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</si>
  <si>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</si>
  <si>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</si>
  <si>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</si>
  <si>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</si>
  <si>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</si>
  <si>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</si>
  <si>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</si>
  <si>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</si>
  <si>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</si>
  <si>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</si>
  <si>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</si>
  <si>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</si>
  <si>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</si>
  <si>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</si>
  <si>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</si>
  <si>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</si>
  <si>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</si>
  <si>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</si>
  <si>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</si>
  <si>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</si>
  <si>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</si>
  <si>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</si>
  <si>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</si>
  <si>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</si>
  <si>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</si>
  <si>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</si>
  <si>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</si>
  <si>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</si>
  <si>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</si>
  <si>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</si>
  <si>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</si>
  <si>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</si>
  <si>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</si>
  <si>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</si>
  <si>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</si>
  <si>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</si>
  <si>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</si>
  <si>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</si>
  <si>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</si>
  <si>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</si>
  <si>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</si>
  <si>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</si>
  <si>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</si>
  <si>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</si>
  <si>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</si>
  <si>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</si>
  <si>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</si>
  <si>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</si>
  <si>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</si>
  <si>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</si>
  <si>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</si>
  <si>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</si>
  <si>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</si>
  <si>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</si>
  <si>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</si>
  <si>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</si>
  <si>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</si>
  <si>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</si>
  <si>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</si>
  <si>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</si>
  <si>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</si>
  <si>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</si>
  <si>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</si>
  <si>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</si>
  <si>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</si>
  <si>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</si>
  <si>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</si>
  <si>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</si>
  <si>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</si>
  <si>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</si>
  <si>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</si>
  <si>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</si>
  <si>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</si>
  <si>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</si>
  <si>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</si>
  <si>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</si>
  <si>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</si>
  <si>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</si>
  <si>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</si>
  <si>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</si>
  <si>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</si>
  <si>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</si>
  <si>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</si>
  <si>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</si>
  <si>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</si>
  <si>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</si>
  <si>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</si>
  <si>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</si>
  <si>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</si>
  <si>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</si>
  <si>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</si>
  <si>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</si>
  <si>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</si>
  <si>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</si>
  <si>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</si>
  <si>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</si>
  <si>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</si>
  <si>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</si>
  <si>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</si>
  <si>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</si>
  <si>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</si>
  <si>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</si>
  <si>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</si>
  <si>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</si>
  <si>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</si>
  <si>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</si>
  <si>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</si>
  <si>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</si>
  <si>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</si>
  <si>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</si>
  <si>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</si>
  <si>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</si>
  <si>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</si>
  <si>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</si>
  <si>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</si>
  <si>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</si>
  <si>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</si>
  <si>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</si>
  <si>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</si>
  <si>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</si>
  <si>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</si>
  <si>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</si>
  <si>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</si>
  <si>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</si>
  <si>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</si>
  <si>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</si>
  <si>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</si>
  <si>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</si>
  <si>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</si>
  <si>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</si>
  <si>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</si>
  <si>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</si>
  <si>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</si>
  <si>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</si>
  <si>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</si>
  <si>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</si>
  <si>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</si>
  <si>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</si>
  <si>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</si>
  <si>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</si>
  <si>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</si>
  <si>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</si>
  <si>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</si>
  <si>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</si>
  <si>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</si>
  <si>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</si>
  <si>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</si>
  <si>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</si>
  <si>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</si>
  <si>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</si>
  <si>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</si>
  <si>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</si>
  <si>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</si>
  <si>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</si>
  <si>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</si>
  <si>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</si>
  <si>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</si>
  <si>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</si>
  <si>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</si>
  <si>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</si>
  <si>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</si>
  <si>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</si>
  <si>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</si>
  <si>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</si>
  <si>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</si>
  <si>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</si>
  <si>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</si>
  <si>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</si>
  <si>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</si>
  <si>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</si>
  <si>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</si>
  <si>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</si>
  <si>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</si>
  <si>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</si>
  <si>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</si>
  <si>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</si>
  <si>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</si>
  <si>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</si>
  <si>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</si>
  <si>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</si>
  <si>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</si>
  <si>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</si>
  <si>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</si>
  <si>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</si>
  <si>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</si>
  <si>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</si>
  <si>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</si>
  <si>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</si>
  <si>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</si>
  <si>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</si>
  <si>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</si>
  <si>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</si>
  <si>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</si>
  <si>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</si>
  <si>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</si>
  <si>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</si>
  <si>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</si>
  <si>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</si>
  <si>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</si>
  <si>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</si>
  <si>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</si>
  <si>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</si>
  <si>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</si>
  <si>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</si>
  <si>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</si>
  <si>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</si>
  <si>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</si>
  <si>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</si>
  <si>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</si>
  <si>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</si>
  <si>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</si>
  <si>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</si>
  <si>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</si>
  <si>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</si>
  <si>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</si>
  <si>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</si>
  <si>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</si>
  <si>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</si>
  <si>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</si>
  <si>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</si>
  <si>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</si>
  <si>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</si>
  <si>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</si>
  <si>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</si>
  <si>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</si>
  <si>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</si>
  <si>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</si>
  <si>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</si>
  <si>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</si>
  <si>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</si>
  <si>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</si>
  <si>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</si>
  <si>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</si>
  <si>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</si>
  <si>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</si>
  <si>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</si>
  <si>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</si>
  <si>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</si>
  <si>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</si>
  <si>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</si>
  <si>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</si>
  <si>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</si>
  <si>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</si>
  <si>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</si>
  <si>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</si>
  <si>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</si>
  <si>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</si>
  <si>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</si>
  <si>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</si>
  <si>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</si>
  <si>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</si>
  <si>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</si>
  <si>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</si>
  <si>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</si>
  <si>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</si>
  <si>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</si>
  <si>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</si>
  <si>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</si>
  <si>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</si>
  <si>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</si>
  <si>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</si>
  <si>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</si>
  <si>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</si>
  <si>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</si>
  <si>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</si>
  <si>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</si>
  <si>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</si>
  <si>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</si>
  <si>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</si>
  <si>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</si>
  <si>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</si>
  <si>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</si>
  <si>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</si>
  <si>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</si>
  <si>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</si>
  <si>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</si>
  <si>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</si>
  <si>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</si>
  <si>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</si>
  <si>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</si>
  <si>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</si>
  <si>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</si>
  <si>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</si>
  <si>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</si>
  <si>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</si>
  <si>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</si>
  <si>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</si>
  <si>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</si>
  <si>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</si>
  <si>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</si>
  <si>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</si>
  <si>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</si>
  <si>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</si>
  <si>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</si>
  <si>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</si>
  <si>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</si>
  <si>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</si>
  <si>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</si>
  <si>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</si>
  <si>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</si>
  <si>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</si>
  <si>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</si>
  <si>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</si>
  <si>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</si>
  <si>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</si>
  <si>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</si>
  <si>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</si>
  <si>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</si>
  <si>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</si>
  <si>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</si>
  <si>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</si>
  <si>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</si>
  <si>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</si>
  <si>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</si>
  <si>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</si>
  <si>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</si>
  <si>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</si>
  <si>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</si>
  <si>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</si>
  <si>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</si>
  <si>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</si>
  <si>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</si>
  <si>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</si>
  <si>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</si>
  <si>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</si>
  <si>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</si>
  <si>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</si>
  <si>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</si>
  <si>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</si>
  <si>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</si>
  <si>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</si>
  <si>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</si>
  <si>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</si>
  <si>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</si>
  <si>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</si>
  <si>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</si>
  <si>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</si>
  <si>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</si>
  <si>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</si>
  <si>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</si>
  <si>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</si>
  <si>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</si>
  <si>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</si>
  <si>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</si>
  <si>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</si>
  <si>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</si>
  <si>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</si>
  <si>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</si>
  <si>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</si>
  <si>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</si>
  <si>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</si>
  <si>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</si>
  <si>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</si>
  <si>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</si>
  <si>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</si>
  <si>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</si>
  <si>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</si>
  <si>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</si>
  <si>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</si>
  <si>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</si>
  <si>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</si>
  <si>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</si>
  <si>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</si>
  <si>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</si>
  <si>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</si>
  <si>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</si>
  <si>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</si>
  <si>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</si>
  <si>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</si>
  <si>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</si>
  <si>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</si>
  <si>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</si>
  <si>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</si>
  <si>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</si>
  <si>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</si>
  <si>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</si>
  <si>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</si>
  <si>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</si>
  <si>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</si>
  <si>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</si>
  <si>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</si>
  <si>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</si>
  <si>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</si>
  <si>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</si>
  <si>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</si>
  <si>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</si>
  <si>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</si>
  <si>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</si>
  <si>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</si>
  <si>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</si>
  <si>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</si>
  <si>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</si>
  <si>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</si>
  <si>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</si>
  <si>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</si>
  <si>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</si>
  <si>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</si>
  <si>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</si>
  <si>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</si>
  <si>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</si>
  <si>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</si>
  <si>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</si>
  <si>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</si>
  <si>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</si>
  <si>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</si>
  <si>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</si>
  <si>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</si>
  <si>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</si>
  <si>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</si>
  <si>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</si>
  <si>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</si>
  <si>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</si>
  <si>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</si>
  <si>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</si>
  <si>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</si>
  <si>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</si>
  <si>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</si>
  <si>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</si>
  <si>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</si>
  <si>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</si>
  <si>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</si>
  <si>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</si>
  <si>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</si>
  <si>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</si>
  <si>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</si>
  <si>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</si>
  <si>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</si>
  <si>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</si>
  <si>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</si>
  <si>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</si>
  <si>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</si>
  <si>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</si>
  <si>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</si>
  <si>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</si>
  <si>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</si>
  <si>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</si>
  <si>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</si>
  <si>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</si>
  <si>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</si>
  <si>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</si>
  <si>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</si>
  <si>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</si>
  <si>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</si>
  <si>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</si>
  <si>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</si>
  <si>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</si>
  <si>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</si>
  <si>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</si>
  <si>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</si>
  <si>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</si>
  <si>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</si>
  <si>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</si>
  <si>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</si>
  <si>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</si>
  <si>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</si>
  <si>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</si>
  <si>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</si>
  <si>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</si>
  <si>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</si>
  <si>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</si>
  <si>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</si>
  <si>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</si>
  <si>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</si>
  <si>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</si>
  <si>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</si>
  <si>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</si>
  <si>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</si>
  <si>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</si>
  <si>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</si>
  <si>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</si>
  <si>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</si>
  <si>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</si>
  <si>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</si>
  <si>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</si>
  <si>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</si>
  <si>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</si>
  <si>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</si>
  <si>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</si>
  <si>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</si>
  <si>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</si>
  <si>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</si>
  <si>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</si>
  <si>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</si>
  <si>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</si>
  <si>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</si>
  <si>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</si>
  <si>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</si>
  <si>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</si>
  <si>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</si>
  <si>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</si>
  <si>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</si>
  <si>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</si>
  <si>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</si>
  <si>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</si>
  <si>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</si>
  <si>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</si>
  <si>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</si>
  <si>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</si>
  <si>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</si>
  <si>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</si>
  <si>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</si>
  <si>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</si>
  <si>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</si>
  <si>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</si>
  <si>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</si>
  <si>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</si>
  <si>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</si>
  <si>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</si>
  <si>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</si>
  <si>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</si>
  <si>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</si>
  <si>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</si>
  <si>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</si>
  <si>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</si>
  <si>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</si>
  <si>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</si>
  <si>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</si>
  <si>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</si>
  <si>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</si>
  <si>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</si>
  <si>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</si>
  <si>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</si>
  <si>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</si>
  <si>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</si>
  <si>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</si>
  <si>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</si>
  <si>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</si>
  <si>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</si>
  <si>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</si>
  <si>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</si>
  <si>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</si>
  <si>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</si>
  <si>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</si>
  <si>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</si>
  <si>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</si>
  <si>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</si>
  <si>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</si>
  <si>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</si>
  <si>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</si>
  <si>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</si>
  <si>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</si>
  <si>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</si>
  <si>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</si>
  <si>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</si>
  <si>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</si>
  <si>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</si>
  <si>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</si>
  <si>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</si>
  <si>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</si>
  <si>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</si>
  <si>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</si>
  <si>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</si>
  <si>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</si>
  <si>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</si>
  <si>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</si>
  <si>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</si>
  <si>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</si>
  <si>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</si>
  <si>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</si>
  <si>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</si>
  <si>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</si>
  <si>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</si>
  <si>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</si>
  <si>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</si>
  <si>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</si>
  <si>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</si>
  <si>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</si>
  <si>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</si>
  <si>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</si>
  <si>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</si>
  <si>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</si>
  <si>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</si>
  <si>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</si>
  <si>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</si>
  <si>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</si>
  <si>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</si>
  <si>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</si>
  <si>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</si>
  <si>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</si>
  <si>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</si>
  <si>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</si>
  <si>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</si>
  <si>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</si>
  <si>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</si>
  <si>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</si>
  <si>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</si>
  <si>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</si>
  <si>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</si>
  <si>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</si>
  <si>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</si>
  <si>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</si>
  <si>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</si>
  <si>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</si>
  <si>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</si>
  <si>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</si>
  <si>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</si>
  <si>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</si>
  <si>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</si>
  <si>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</si>
  <si>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</si>
  <si>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</si>
  <si>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</si>
  <si>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</si>
  <si>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</si>
  <si>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</si>
  <si>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</si>
  <si>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</si>
  <si>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</si>
  <si>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</si>
  <si>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</si>
  <si>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</si>
  <si>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</si>
  <si>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</si>
  <si>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</si>
  <si>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</si>
  <si>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</si>
  <si>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</si>
  <si>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</si>
  <si>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</si>
  <si>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</si>
  <si>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</si>
  <si>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</si>
  <si>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</si>
  <si>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</si>
  <si>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</si>
  <si>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</si>
  <si>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</si>
  <si>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</si>
  <si>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</si>
  <si>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</si>
  <si>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</si>
  <si>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</si>
  <si>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</si>
  <si>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</si>
  <si>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</si>
  <si>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</si>
  <si>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</si>
  <si>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</si>
  <si>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</si>
  <si>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</si>
  <si>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</si>
  <si>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</si>
  <si>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</si>
  <si>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</si>
  <si>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</si>
  <si>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</si>
  <si>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</si>
  <si>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</si>
  <si>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</si>
  <si>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</si>
  <si>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</si>
  <si>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</si>
  <si>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</si>
  <si>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</si>
  <si>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</si>
  <si>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</si>
  <si>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</si>
  <si>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</si>
  <si>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</si>
  <si>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</si>
  <si>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</si>
  <si>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</si>
  <si>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</si>
  <si>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</si>
  <si>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</si>
  <si>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</si>
  <si>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</si>
  <si>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</si>
  <si>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</si>
  <si>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</si>
  <si>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</si>
  <si>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</si>
  <si>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</si>
  <si>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</si>
  <si>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</si>
  <si>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</si>
  <si>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</si>
  <si>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</si>
  <si>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</si>
  <si>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</si>
  <si>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</si>
  <si>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</si>
  <si>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</si>
  <si>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</si>
  <si>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</si>
  <si>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</si>
  <si>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</si>
  <si>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</si>
  <si>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</si>
  <si>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</si>
  <si>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</si>
  <si>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</si>
  <si>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</si>
  <si>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</si>
  <si>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</si>
  <si>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</si>
  <si>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</si>
  <si>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</si>
  <si>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</si>
  <si>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</si>
  <si>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</si>
  <si>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</si>
  <si>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</si>
  <si>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</si>
  <si>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</si>
  <si>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</si>
  <si>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</si>
  <si>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</si>
  <si>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</si>
  <si>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</si>
  <si>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</si>
  <si>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</si>
  <si>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</si>
  <si>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</si>
  <si>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</si>
  <si>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</si>
  <si>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</si>
  <si>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</si>
  <si>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</si>
  <si>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</si>
  <si>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</si>
  <si>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</si>
  <si>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</si>
  <si>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</si>
  <si>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</si>
  <si>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</si>
  <si>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</si>
  <si>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</si>
  <si>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</si>
  <si>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</si>
  <si>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</si>
  <si>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</si>
  <si>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</si>
  <si>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</si>
  <si>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</si>
  <si>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</si>
  <si>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</si>
  <si>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</si>
  <si>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</si>
  <si>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</si>
  <si>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</si>
  <si>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</si>
  <si>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</si>
  <si>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</si>
  <si>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</si>
  <si>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</si>
  <si>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</si>
  <si>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</si>
  <si>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</si>
  <si>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</si>
  <si>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</si>
  <si>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</si>
  <si>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</si>
  <si>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</si>
  <si>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</si>
  <si>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</si>
  <si>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</si>
  <si>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</si>
  <si>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</si>
  <si>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</si>
  <si>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</si>
  <si>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</si>
  <si>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</si>
  <si>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</si>
  <si>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</si>
  <si>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</si>
  <si>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</si>
  <si>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</si>
  <si>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</si>
  <si>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</si>
  <si>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</si>
  <si>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</si>
  <si>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</si>
  <si>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</si>
  <si>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</si>
  <si>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</si>
  <si>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</si>
  <si>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</si>
  <si>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</si>
  <si>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</si>
  <si>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</si>
  <si>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</si>
  <si>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</si>
  <si>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</si>
  <si>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</si>
  <si>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</si>
  <si>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</si>
  <si>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</si>
  <si>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</si>
  <si>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</si>
  <si>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</si>
  <si>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</si>
  <si>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</si>
  <si>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</si>
  <si>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</si>
  <si>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</si>
  <si>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</si>
  <si>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</si>
  <si>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</si>
  <si>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</si>
  <si>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</si>
  <si>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</si>
  <si>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</si>
  <si>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</si>
  <si>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</si>
  <si>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</si>
  <si>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</si>
  <si>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</si>
  <si>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</si>
  <si>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</si>
  <si>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</si>
  <si>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</si>
  <si>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</si>
  <si>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</si>
  <si>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</si>
  <si>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</si>
  <si>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</si>
  <si>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</si>
  <si>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</si>
  <si>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</si>
  <si>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</si>
  <si>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</si>
  <si>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</si>
  <si>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</si>
  <si>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</si>
  <si>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</si>
  <si>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</si>
  <si>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</si>
  <si>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</si>
  <si>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</si>
  <si>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</si>
  <si>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</si>
  <si>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</si>
  <si>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</si>
  <si>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</si>
  <si>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</si>
  <si>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</si>
  <si>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</si>
  <si>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</si>
  <si>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</si>
  <si>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</si>
  <si>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</si>
  <si>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</si>
  <si>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</si>
  <si>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</si>
  <si>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</si>
  <si>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</si>
  <si>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</si>
  <si>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</si>
  <si>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</si>
  <si>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</si>
  <si>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</si>
  <si>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</si>
  <si>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</si>
  <si>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</si>
  <si>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</si>
  <si>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</si>
  <si>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</si>
  <si>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</si>
  <si>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</si>
  <si>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</si>
  <si>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</si>
  <si>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</si>
  <si>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</si>
  <si>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</si>
  <si>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</si>
  <si>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</si>
  <si>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</si>
  <si>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</si>
  <si>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</si>
  <si>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</si>
  <si>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</si>
  <si>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</si>
  <si>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</si>
  <si>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</si>
  <si>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</si>
  <si>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</si>
  <si>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</si>
  <si>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</si>
  <si>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</si>
  <si>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</si>
  <si>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</si>
  <si>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</si>
  <si>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</si>
  <si>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</si>
  <si>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</si>
  <si>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</si>
  <si>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</si>
  <si>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</si>
  <si>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</si>
  <si>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</si>
  <si>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</si>
  <si>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</si>
  <si>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</si>
  <si>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</si>
  <si>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</si>
  <si>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</si>
  <si>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</si>
  <si>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</si>
  <si>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</si>
  <si>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</si>
  <si>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</si>
  <si>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</si>
  <si>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</si>
  <si>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</si>
  <si>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</si>
  <si>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</si>
  <si>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</si>
  <si>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</si>
  <si>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</si>
  <si>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</si>
  <si>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</si>
  <si>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</si>
  <si>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</si>
  <si>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</si>
  <si>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</si>
  <si>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</si>
  <si>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</si>
  <si>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</si>
  <si>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</si>
  <si>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</si>
  <si>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</si>
  <si>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</si>
  <si>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</si>
  <si>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</si>
  <si>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</si>
  <si>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</si>
  <si>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</si>
  <si>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</si>
  <si>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</si>
  <si>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</si>
  <si>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</si>
  <si>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</si>
  <si>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</si>
  <si>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</si>
  <si>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</si>
  <si>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</si>
  <si>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</si>
  <si>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</si>
  <si>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</si>
  <si>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</si>
  <si>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</si>
  <si>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</si>
  <si>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</si>
  <si>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</si>
  <si>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</si>
  <si>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</si>
  <si>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</si>
  <si>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</si>
  <si>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</si>
  <si>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</si>
  <si>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</si>
  <si>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</si>
  <si>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</si>
  <si>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</si>
  <si>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</si>
  <si>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</si>
  <si>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</si>
  <si>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</si>
  <si>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</si>
  <si>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</si>
  <si>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</si>
  <si>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</si>
  <si>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</si>
  <si>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</si>
  <si>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</si>
  <si>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</si>
  <si>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</si>
  <si>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</si>
  <si>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</si>
  <si>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</si>
  <si>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</si>
  <si>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</si>
  <si>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</si>
  <si>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</si>
  <si>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</si>
  <si>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</si>
  <si>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</si>
  <si>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</si>
  <si>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</si>
  <si>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</si>
  <si>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</si>
  <si>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</si>
  <si>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</si>
  <si>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</si>
  <si>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</si>
  <si>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</si>
  <si>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</si>
  <si>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</si>
  <si>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</si>
  <si>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</si>
  <si>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</si>
  <si>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</si>
  <si>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</si>
  <si>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</si>
  <si>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</si>
  <si>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</si>
  <si>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</si>
  <si>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</si>
  <si>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</si>
  <si>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</si>
  <si>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</si>
  <si>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</si>
  <si>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</si>
  <si>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</si>
  <si>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</si>
  <si>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</si>
  <si>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</si>
  <si>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</si>
  <si>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</si>
  <si>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</si>
  <si>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</si>
  <si>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</si>
  <si>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</si>
  <si>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</si>
  <si>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</si>
  <si>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</si>
  <si>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</si>
  <si>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</si>
  <si>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</si>
  <si>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</si>
  <si>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</si>
  <si>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</si>
  <si>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</si>
  <si>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</si>
  <si>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</si>
  <si>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</si>
  <si>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</si>
  <si>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</si>
  <si>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</si>
  <si>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</si>
  <si>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</si>
  <si>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</si>
  <si>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</si>
  <si>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</si>
  <si>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</si>
  <si>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</si>
  <si>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</si>
  <si>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</si>
  <si>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</si>
  <si>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</si>
  <si>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</si>
  <si>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</si>
  <si>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</si>
  <si>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</si>
  <si>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</si>
  <si>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</si>
  <si>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</si>
  <si>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</si>
  <si>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</si>
  <si>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</si>
  <si>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</si>
  <si>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</si>
  <si>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</si>
  <si>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</si>
  <si>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</si>
  <si>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</si>
  <si>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</si>
  <si>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</si>
  <si>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</si>
  <si>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</si>
  <si>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</si>
  <si>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</si>
  <si>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</si>
  <si>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</si>
  <si>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</si>
  <si>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</si>
  <si>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</si>
  <si>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</si>
  <si>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</si>
  <si>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</si>
  <si>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</si>
  <si>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</si>
  <si>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</si>
  <si>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</si>
  <si>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</si>
  <si>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</si>
  <si>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</si>
  <si>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</si>
  <si>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</si>
  <si>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</si>
  <si>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</si>
  <si>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</si>
  <si>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</si>
  <si>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</si>
  <si>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</si>
  <si>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</si>
  <si>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</si>
  <si>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</si>
  <si>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</si>
  <si>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</si>
  <si>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</si>
  <si>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</si>
  <si>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</si>
  <si>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</si>
  <si>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</si>
  <si>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</si>
  <si>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</si>
  <si>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</si>
  <si>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</si>
  <si>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</si>
  <si>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</si>
  <si>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</si>
  <si>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</si>
  <si>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</si>
  <si>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</si>
  <si>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</si>
  <si>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</si>
  <si>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</si>
  <si>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</si>
  <si>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</si>
  <si>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</si>
  <si>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</si>
  <si>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</si>
  <si>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</si>
  <si>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</si>
  <si>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</si>
  <si>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</si>
  <si>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</si>
  <si>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</si>
  <si>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</si>
  <si>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</si>
  <si>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</si>
  <si>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</si>
  <si>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</si>
  <si>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</si>
  <si>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</si>
  <si>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</si>
  <si>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</si>
  <si>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</si>
  <si>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</si>
  <si>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</si>
  <si>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</si>
  <si>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</si>
  <si>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</si>
  <si>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</si>
  <si>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</si>
  <si>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</si>
  <si>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</si>
  <si>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</si>
  <si>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</si>
  <si>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</si>
  <si>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</si>
  <si>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</si>
  <si>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</si>
  <si>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</si>
  <si>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</si>
  <si>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</si>
  <si>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</si>
  <si>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</si>
  <si>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</si>
  <si>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</si>
  <si>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</si>
  <si>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</si>
  <si>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</si>
  <si>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</si>
  <si>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</si>
  <si>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</si>
  <si>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</si>
  <si>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</si>
  <si>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</si>
  <si>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</si>
  <si>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</si>
  <si>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</si>
  <si>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</si>
  <si>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</si>
  <si>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</si>
  <si>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</si>
  <si>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</si>
  <si>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</si>
  <si>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</si>
  <si>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</si>
  <si>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</si>
  <si>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</si>
  <si>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</si>
  <si>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</si>
  <si>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</si>
  <si>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</si>
  <si>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</si>
  <si>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</si>
  <si>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</si>
  <si>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</si>
  <si>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</si>
  <si>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</si>
  <si>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</si>
  <si>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</si>
  <si>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</si>
  <si>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</si>
  <si>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</si>
  <si>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</si>
  <si>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</si>
  <si>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</si>
  <si>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</si>
  <si>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</si>
  <si>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</si>
  <si>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</si>
  <si>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</si>
  <si>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</si>
  <si>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</si>
  <si>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</si>
  <si>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</si>
  <si>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</si>
  <si>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</si>
  <si>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</si>
  <si>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</si>
  <si>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</si>
  <si>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</si>
  <si>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</si>
  <si>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</si>
  <si>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</si>
  <si>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</si>
  <si>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</si>
  <si>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</si>
  <si>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</si>
  <si>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</si>
  <si>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</si>
  <si>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</si>
  <si>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</si>
  <si>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</si>
  <si>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</si>
  <si>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</si>
  <si>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</si>
  <si>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</si>
  <si>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</si>
  <si>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</si>
  <si>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</si>
  <si>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</si>
  <si>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</si>
  <si>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</si>
  <si>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</si>
  <si>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</si>
  <si>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</si>
  <si>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</si>
  <si>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</si>
  <si>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</si>
  <si>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</si>
  <si>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</si>
  <si>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</si>
  <si>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</si>
  <si>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</si>
  <si>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</si>
  <si>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</si>
  <si>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</si>
  <si>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</si>
  <si>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</si>
  <si>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</si>
  <si>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</si>
  <si>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</si>
  <si>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</si>
  <si>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</si>
  <si>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</si>
  <si>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</si>
  <si>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</si>
  <si>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</si>
  <si>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</si>
  <si>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</si>
  <si>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</si>
  <si>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</si>
  <si>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</si>
  <si>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</si>
  <si>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</si>
  <si>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</si>
  <si>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</si>
  <si>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</si>
  <si>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</si>
  <si>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</si>
  <si>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</si>
  <si>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</si>
  <si>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</si>
  <si>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</si>
  <si>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</si>
  <si>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</si>
  <si>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</si>
  <si>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</si>
  <si>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</si>
  <si>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</si>
  <si>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</si>
  <si>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</si>
  <si>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</si>
  <si>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</si>
  <si>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</si>
  <si>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</si>
  <si>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</si>
  <si>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</si>
  <si>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</si>
  <si>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</si>
  <si>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</si>
  <si>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</si>
  <si>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</si>
  <si>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</si>
  <si>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</si>
  <si>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</si>
  <si>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</si>
  <si>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</si>
  <si>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</si>
  <si>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</si>
  <si>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</si>
  <si>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</si>
  <si>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</si>
  <si>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</si>
  <si>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</si>
  <si>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</si>
  <si>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</si>
  <si>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</si>
  <si>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</si>
  <si>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</si>
  <si>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</si>
  <si>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</si>
  <si>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</si>
  <si>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</si>
  <si>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</si>
  <si>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</si>
  <si>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</si>
  <si>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</si>
  <si>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</si>
  <si>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</si>
  <si>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</si>
  <si>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</si>
  <si>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</si>
  <si>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</si>
  <si>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</si>
  <si>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</si>
  <si>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</si>
  <si>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</si>
  <si>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</si>
  <si>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</si>
  <si>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</si>
  <si>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</si>
  <si>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</si>
  <si>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</si>
  <si>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</si>
  <si>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</si>
  <si>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</si>
  <si>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</si>
  <si>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</si>
  <si>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</si>
  <si>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</si>
  <si>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</si>
  <si>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</si>
  <si>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</si>
  <si>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</si>
  <si>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</si>
  <si>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</si>
  <si>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</si>
  <si>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</si>
  <si>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</si>
  <si>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</si>
  <si>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</si>
  <si>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</si>
  <si>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</si>
  <si>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</si>
  <si>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</si>
  <si>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</si>
  <si>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</si>
  <si>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</si>
  <si>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</si>
  <si>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</si>
  <si>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</si>
  <si>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</si>
  <si>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</si>
  <si>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</si>
  <si>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</si>
  <si>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</si>
  <si>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</si>
  <si>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</si>
  <si>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</si>
  <si>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</si>
  <si>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</si>
  <si>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</si>
  <si>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</si>
  <si>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</si>
  <si>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</si>
  <si>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</si>
  <si>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</si>
  <si>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</si>
  <si>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</si>
  <si>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</si>
  <si>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</si>
  <si>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</si>
  <si>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</si>
  <si>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</si>
  <si>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</si>
  <si>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</si>
  <si>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</si>
  <si>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</si>
  <si>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</si>
  <si>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</si>
  <si>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</si>
  <si>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</si>
  <si>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</si>
  <si>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</si>
  <si>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</si>
  <si>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</si>
  <si>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</si>
  <si>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</si>
  <si>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</si>
  <si>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</si>
  <si>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</si>
  <si>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</si>
  <si>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</si>
  <si>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</si>
  <si>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</si>
  <si>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</si>
  <si>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</si>
  <si>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</si>
  <si>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</si>
  <si>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</si>
  <si>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</si>
  <si>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</si>
  <si>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</si>
  <si>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</si>
  <si>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</si>
  <si>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</si>
  <si>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</si>
  <si>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</si>
  <si>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</si>
  <si>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</si>
  <si>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</si>
  <si>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</si>
  <si>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</si>
  <si>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</si>
  <si>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</si>
  <si>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</si>
  <si>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</si>
  <si>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</si>
  <si>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</si>
  <si>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</si>
  <si>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</si>
  <si>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</si>
  <si>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</si>
  <si>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</si>
  <si>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</si>
  <si>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</si>
  <si>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</si>
  <si>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</si>
  <si>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</si>
  <si>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</si>
  <si>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</si>
  <si>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</si>
  <si>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</si>
  <si>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</si>
  <si>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</si>
  <si>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</si>
  <si>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</si>
  <si>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</si>
  <si>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</si>
  <si>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</si>
  <si>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</si>
  <si>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</si>
  <si>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</si>
  <si>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</si>
  <si>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</si>
  <si>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</si>
  <si>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</si>
  <si>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</si>
  <si>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</si>
  <si>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</si>
  <si>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</si>
  <si>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</si>
  <si>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</si>
  <si>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</si>
  <si>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</si>
  <si>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</si>
  <si>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</si>
  <si>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</si>
  <si>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</si>
  <si>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</si>
  <si>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</si>
  <si>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</si>
  <si>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</si>
  <si>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</si>
  <si>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</si>
  <si>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</si>
  <si>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</si>
  <si>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</si>
  <si>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</si>
  <si>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</si>
  <si>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</si>
  <si>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</si>
  <si>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</si>
  <si>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</si>
  <si>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</si>
  <si>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</si>
  <si>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</si>
  <si>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</si>
  <si>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</si>
  <si>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</si>
  <si>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</si>
  <si>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</si>
  <si>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</si>
  <si>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</si>
  <si>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</si>
  <si>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</si>
  <si>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</si>
  <si>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</si>
  <si>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</si>
  <si>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</si>
  <si>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</si>
  <si>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</si>
  <si>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</si>
  <si>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</si>
  <si>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</si>
  <si>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</si>
  <si>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</si>
  <si>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</si>
  <si>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</si>
  <si>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</si>
  <si>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</si>
  <si>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</si>
  <si>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</si>
  <si>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</si>
  <si>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</si>
  <si>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</si>
  <si>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</si>
  <si>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</si>
  <si>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</si>
  <si>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</si>
  <si>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</si>
  <si>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</si>
  <si>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</si>
  <si>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</si>
  <si>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</si>
  <si>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</si>
  <si>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</si>
  <si>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</si>
  <si>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</si>
  <si>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</si>
  <si>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</si>
  <si>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</si>
  <si>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</si>
  <si>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</si>
  <si>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</si>
  <si>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</si>
  <si>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</si>
  <si>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</si>
  <si>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</si>
  <si>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</si>
  <si>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</si>
  <si>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</si>
  <si>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</si>
  <si>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</si>
  <si>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</si>
  <si>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</si>
  <si>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</si>
  <si>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</si>
  <si>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</si>
  <si>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</si>
  <si>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</si>
  <si>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</si>
  <si>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</si>
  <si>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</si>
  <si>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</si>
  <si>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</si>
  <si>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</si>
  <si>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</si>
  <si>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</si>
  <si>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</si>
  <si>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</si>
  <si>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</si>
  <si>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</si>
  <si>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</si>
  <si>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</si>
  <si>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</si>
  <si>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</si>
  <si>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</si>
  <si>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</si>
  <si>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</si>
  <si>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</si>
  <si>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</si>
  <si>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</si>
  <si>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</si>
  <si>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</si>
  <si>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</si>
  <si>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</si>
  <si>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</si>
  <si>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</si>
  <si>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</si>
  <si>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</si>
  <si>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</si>
  <si>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</si>
  <si>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</si>
  <si>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</si>
  <si>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</si>
  <si>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</si>
  <si>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</si>
  <si>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</si>
  <si>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</si>
  <si>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</si>
  <si>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</si>
  <si>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</si>
  <si>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</si>
  <si>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</si>
  <si>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</si>
  <si>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</si>
  <si>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</si>
  <si>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</si>
  <si>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</si>
  <si>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</si>
  <si>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</si>
  <si>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</si>
  <si>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</si>
  <si>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</si>
  <si>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</si>
  <si>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</si>
  <si>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</si>
  <si>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</si>
  <si>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</si>
  <si>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</si>
  <si>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</si>
  <si>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</si>
  <si>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</si>
  <si>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</si>
  <si>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</si>
  <si>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</si>
  <si>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</si>
  <si>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</si>
  <si>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</si>
  <si>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</si>
  <si>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</si>
  <si>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</si>
  <si>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</si>
  <si>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</si>
  <si>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</si>
  <si>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</si>
  <si>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</si>
  <si>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</si>
  <si>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</si>
  <si>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</si>
  <si>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</si>
  <si>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</si>
  <si>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</si>
  <si>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</si>
  <si>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</si>
  <si>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</si>
  <si>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</si>
  <si>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</si>
  <si>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</si>
  <si>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</si>
  <si>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</si>
  <si>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</si>
  <si>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</si>
  <si>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</si>
  <si>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</si>
  <si>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</si>
  <si>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</si>
  <si>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</si>
  <si>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</si>
  <si>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</si>
  <si>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</si>
  <si>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</si>
  <si>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</si>
  <si>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</si>
  <si>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</si>
  <si>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</si>
  <si>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</si>
  <si>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</si>
  <si>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</si>
  <si>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</si>
  <si>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</si>
  <si>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</si>
  <si>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</si>
  <si>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</si>
  <si>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</si>
  <si>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</si>
  <si>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</si>
  <si>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</si>
  <si>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</si>
  <si>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</si>
  <si>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</si>
  <si>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</si>
  <si>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</si>
  <si>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</si>
  <si>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</si>
  <si>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</si>
  <si>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</si>
  <si>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</si>
  <si>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</si>
  <si>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</si>
  <si>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</si>
  <si>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</si>
  <si>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</si>
  <si>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</si>
  <si>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</si>
  <si>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</si>
  <si>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</si>
  <si>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</si>
  <si>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</si>
  <si>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</si>
  <si>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</si>
  <si>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</si>
  <si>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</si>
  <si>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</si>
  <si>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</si>
  <si>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</si>
  <si>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</si>
  <si>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</si>
  <si>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</si>
  <si>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</si>
  <si>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</si>
  <si>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</si>
  <si>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</si>
  <si>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</si>
  <si>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</si>
  <si>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</si>
  <si>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</si>
  <si>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</si>
  <si>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</si>
  <si>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</si>
  <si>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</si>
  <si>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</si>
  <si>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</si>
  <si>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</si>
  <si>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</si>
  <si>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</si>
  <si>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</si>
  <si>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</si>
  <si>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</si>
  <si>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</si>
  <si>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</si>
  <si>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</si>
  <si>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</si>
  <si>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</si>
  <si>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</si>
  <si>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</si>
  <si>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</si>
  <si>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</si>
  <si>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</si>
  <si>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</si>
  <si>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</si>
  <si>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</si>
  <si>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</si>
  <si>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</si>
  <si>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</si>
  <si>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</si>
  <si>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</si>
  <si>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</si>
  <si>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</si>
  <si>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</si>
  <si>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</si>
  <si>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</si>
  <si>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</si>
  <si>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</si>
  <si>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</si>
  <si>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</si>
  <si>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</si>
  <si>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</si>
  <si>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</si>
  <si>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</si>
  <si>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</si>
  <si>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</si>
  <si>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</si>
  <si>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</si>
  <si>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</si>
  <si>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</si>
  <si>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</si>
  <si>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</si>
  <si>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</si>
  <si>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</si>
  <si>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</si>
  <si>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</si>
  <si>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</si>
  <si>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</si>
  <si>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</si>
  <si>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</si>
  <si>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</si>
  <si>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</si>
  <si>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</si>
  <si>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</si>
  <si>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</si>
  <si>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</si>
  <si>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</si>
  <si>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</si>
  <si>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</si>
  <si>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</si>
  <si>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</si>
  <si>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</si>
  <si>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</si>
  <si>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</si>
  <si>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</si>
  <si>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</si>
  <si>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</si>
  <si>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</si>
  <si>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</si>
  <si>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</si>
  <si>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</si>
  <si>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</si>
  <si>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</si>
  <si>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</si>
  <si>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</si>
  <si>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</si>
  <si>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</si>
  <si>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</si>
  <si>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</si>
  <si>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</si>
  <si>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</si>
  <si>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</si>
  <si>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</si>
  <si>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</si>
  <si>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</si>
  <si>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</si>
  <si>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</si>
  <si>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</si>
  <si>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</si>
  <si>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</si>
  <si>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</si>
  <si>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</si>
  <si>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</si>
  <si>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</si>
  <si>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</si>
  <si>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</si>
  <si>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</si>
  <si>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</si>
  <si>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</si>
  <si>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</si>
  <si>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</si>
  <si>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</si>
  <si>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</si>
  <si>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</si>
  <si>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</si>
  <si>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</si>
  <si>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</si>
  <si>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</si>
  <si>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</si>
  <si>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</si>
  <si>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</si>
  <si>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</si>
  <si>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</si>
  <si>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</si>
  <si>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</si>
  <si>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</si>
  <si>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</si>
  <si>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</si>
  <si>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</si>
  <si>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</si>
  <si>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</si>
  <si>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</si>
  <si>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</si>
  <si>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</si>
  <si>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</si>
  <si>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</si>
  <si>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</si>
  <si>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</si>
  <si>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</si>
  <si>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</si>
  <si>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</si>
  <si>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</si>
  <si>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</si>
  <si>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</si>
  <si>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</si>
  <si>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</si>
  <si>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</si>
  <si>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</si>
  <si>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</si>
  <si>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</si>
  <si>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</si>
  <si>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</si>
  <si>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</si>
  <si>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</si>
  <si>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</si>
  <si>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</si>
  <si>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</si>
  <si>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</si>
  <si>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</si>
  <si>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</si>
  <si>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</si>
  <si>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</si>
  <si>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</si>
  <si>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</si>
  <si>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</si>
  <si>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</si>
  <si>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</si>
  <si>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</si>
  <si>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</si>
  <si>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</si>
  <si>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</si>
  <si>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</si>
  <si>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</si>
  <si>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</si>
  <si>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</si>
  <si>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</si>
  <si>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</si>
  <si>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</si>
  <si>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</si>
  <si>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</si>
  <si>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</si>
  <si>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</si>
  <si>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</si>
  <si>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</si>
  <si>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</si>
  <si>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</si>
  <si>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</si>
  <si>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</si>
  <si>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</si>
  <si>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</si>
  <si>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</si>
  <si>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</si>
  <si>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</si>
  <si>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</si>
  <si>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</si>
  <si>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</si>
  <si>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</si>
  <si>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</si>
  <si>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</si>
  <si>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</si>
  <si>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</si>
  <si>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</si>
  <si>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</si>
  <si>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</si>
  <si>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</si>
  <si>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</si>
  <si>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</si>
  <si>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</si>
  <si>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</si>
  <si>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</si>
  <si>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</si>
  <si>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</si>
  <si>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</si>
  <si>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</si>
  <si>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</si>
  <si>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</si>
  <si>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</si>
  <si>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</si>
  <si>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</si>
  <si>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</si>
  <si>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</si>
  <si>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</si>
  <si>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</si>
  <si>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</si>
  <si>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</si>
  <si>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</si>
  <si>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</si>
  <si>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</si>
  <si>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</si>
  <si>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</si>
  <si>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</si>
  <si>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</si>
  <si>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</si>
  <si>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</si>
  <si>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</si>
  <si>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</si>
  <si>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</si>
  <si>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</si>
  <si>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</si>
  <si>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</si>
  <si>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</si>
  <si>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</si>
  <si>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</si>
  <si>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</si>
  <si>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</si>
  <si>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</si>
  <si>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</si>
  <si>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</si>
  <si>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</si>
  <si>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</si>
  <si>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</si>
  <si>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</si>
  <si>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</si>
  <si>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</si>
  <si>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</si>
  <si>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</si>
  <si>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</si>
  <si>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</si>
  <si>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</si>
  <si>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</si>
  <si>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</si>
  <si>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</si>
  <si>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</si>
  <si>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</si>
  <si>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</si>
  <si>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</si>
  <si>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</si>
  <si>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</si>
  <si>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</si>
  <si>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</si>
  <si>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</si>
  <si>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</si>
  <si>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</si>
  <si>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</si>
  <si>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</si>
  <si>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</si>
  <si>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</si>
  <si>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</si>
  <si>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</si>
  <si>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</si>
  <si>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</si>
  <si>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</si>
  <si>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</si>
  <si>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</si>
  <si>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</si>
  <si>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</si>
  <si>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</si>
  <si>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</si>
  <si>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</si>
  <si>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</si>
  <si>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</si>
  <si>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</si>
  <si>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</si>
  <si>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</si>
  <si>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</si>
  <si>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</si>
  <si>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</si>
  <si>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</si>
  <si>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</si>
  <si>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</si>
  <si>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</si>
  <si>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</si>
  <si>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</si>
  <si>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</si>
  <si>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</si>
  <si>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</si>
  <si>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</si>
  <si>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</si>
  <si>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</si>
  <si>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</si>
  <si>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</si>
  <si>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</si>
  <si>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</si>
  <si>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</si>
  <si>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</si>
  <si>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</si>
  <si>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</si>
  <si>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</si>
  <si>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</si>
  <si>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</si>
  <si>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</si>
  <si>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</si>
  <si>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</si>
  <si>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</si>
  <si>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</si>
  <si>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</si>
  <si>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</si>
  <si>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</si>
  <si>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</si>
  <si>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</si>
  <si>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</si>
  <si>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</si>
  <si>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</si>
  <si>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</si>
  <si>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</si>
  <si>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</si>
  <si>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</si>
  <si>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</si>
  <si>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</si>
  <si>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</si>
  <si>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</si>
  <si>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</si>
  <si>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</si>
  <si>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</si>
  <si>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</si>
  <si>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</si>
  <si>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</si>
  <si>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</si>
  <si>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</si>
  <si>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</si>
  <si>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</si>
  <si>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</si>
  <si>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</si>
  <si>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</si>
  <si>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</si>
  <si>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</si>
  <si>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</si>
  <si>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</si>
  <si>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</si>
  <si>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</si>
  <si>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</si>
  <si>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</si>
  <si>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</si>
  <si>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</si>
  <si>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</si>
  <si>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</si>
  <si>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</si>
  <si>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</si>
  <si>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</si>
  <si>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</si>
  <si>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</si>
  <si>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</si>
  <si>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</si>
  <si>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</si>
  <si>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</si>
  <si>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</si>
  <si>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</si>
  <si>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</si>
  <si>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</si>
  <si>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</si>
  <si>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</si>
  <si>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</si>
  <si>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</si>
  <si>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</si>
  <si>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</si>
  <si>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</si>
  <si>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</si>
  <si>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</si>
  <si>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</si>
  <si>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</si>
  <si>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</si>
  <si>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</si>
  <si>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</si>
  <si>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</si>
  <si>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</si>
  <si>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</si>
  <si>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</si>
  <si>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</si>
  <si>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</si>
  <si>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</si>
  <si>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</si>
  <si>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</si>
  <si>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</si>
  <si>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</si>
  <si>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</si>
  <si>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</si>
  <si>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</si>
  <si>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</si>
  <si>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</si>
  <si>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</si>
  <si>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</si>
  <si>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</si>
  <si>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</si>
  <si>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</si>
  <si>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</si>
  <si>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</si>
  <si>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</si>
  <si>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</si>
  <si>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</si>
  <si>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</si>
  <si>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</si>
  <si>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</si>
  <si>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</si>
  <si>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</si>
  <si>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</si>
  <si>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</si>
  <si>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</si>
  <si>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</si>
  <si>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</si>
  <si>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</si>
  <si>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</si>
  <si>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</si>
  <si>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</si>
  <si>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</si>
  <si>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</si>
  <si>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</si>
  <si>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</si>
  <si>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</si>
  <si>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</si>
  <si>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</si>
  <si>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</si>
  <si>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</si>
  <si>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</si>
  <si>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</si>
  <si>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</si>
  <si>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</si>
  <si>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</si>
  <si>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</si>
  <si>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</si>
  <si>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</si>
  <si>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</si>
  <si>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</si>
  <si>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</si>
  <si>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</si>
  <si>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</si>
  <si>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</si>
  <si>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</si>
  <si>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</si>
  <si>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</si>
  <si>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</si>
  <si>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</si>
  <si>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</si>
  <si>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</si>
  <si>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</si>
  <si>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</si>
  <si>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</si>
  <si>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</si>
  <si>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</si>
  <si>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</si>
  <si>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</si>
  <si>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</si>
  <si>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</si>
  <si>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</si>
  <si>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</si>
  <si>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</si>
  <si>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</si>
  <si>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</si>
  <si>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</si>
  <si>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</si>
  <si>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</si>
  <si>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</si>
  <si>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</si>
  <si>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</si>
  <si>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</si>
  <si>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</si>
  <si>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</si>
  <si>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</si>
  <si>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</si>
  <si>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</si>
  <si>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</si>
  <si>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</si>
  <si>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</si>
  <si>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</si>
  <si>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</si>
  <si>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</si>
  <si>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</si>
  <si>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</si>
  <si>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</si>
  <si>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</si>
  <si>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</si>
  <si>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</si>
  <si>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</si>
  <si>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</si>
  <si>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</si>
  <si>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</si>
  <si>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</si>
  <si>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</si>
  <si>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</si>
  <si>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</si>
  <si>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</si>
  <si>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</si>
  <si>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</si>
  <si>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</si>
  <si>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</si>
  <si>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</si>
  <si>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</si>
  <si>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</si>
  <si>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</si>
  <si>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</si>
  <si>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</si>
  <si>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</si>
  <si>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</si>
  <si>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</si>
  <si>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</si>
  <si>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</si>
  <si>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</si>
  <si>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</si>
  <si>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</si>
  <si>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</si>
  <si>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</si>
  <si>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</si>
  <si>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</si>
  <si>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</si>
  <si>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</si>
  <si>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</si>
  <si>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</si>
  <si>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</si>
  <si>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</si>
  <si>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</si>
  <si>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</si>
  <si>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</si>
  <si>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</si>
  <si>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</si>
  <si>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</si>
  <si>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</si>
  <si>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</si>
  <si>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</si>
  <si>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</si>
  <si>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</si>
  <si>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</si>
  <si>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</si>
  <si>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</si>
  <si>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</si>
  <si>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</si>
  <si>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</si>
  <si>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</si>
  <si>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</si>
  <si>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</si>
  <si>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</si>
  <si>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</si>
  <si>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</si>
  <si>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</si>
  <si>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</si>
  <si>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</si>
  <si>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</si>
  <si>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</si>
  <si>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</si>
  <si>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</si>
  <si>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</si>
  <si>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</si>
  <si>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</si>
  <si>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</si>
  <si>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</si>
  <si>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</si>
  <si>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</si>
  <si>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</si>
  <si>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</si>
  <si>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</si>
  <si>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</si>
  <si>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</si>
  <si>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</si>
  <si>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</si>
  <si>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</si>
  <si>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</si>
  <si>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</si>
  <si>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</si>
  <si>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</si>
  <si>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</si>
  <si>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</si>
  <si>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</si>
  <si>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</si>
  <si>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</si>
  <si>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</si>
  <si>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</si>
  <si>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</si>
  <si>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</si>
  <si>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</si>
  <si>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</si>
  <si>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</si>
  <si>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</si>
  <si>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</si>
  <si>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</si>
  <si>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</si>
  <si>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</si>
  <si>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</si>
  <si>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</si>
  <si>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</si>
  <si>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</si>
  <si>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</si>
  <si>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</si>
  <si>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</si>
  <si>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</si>
  <si>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</si>
  <si>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</si>
  <si>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</si>
  <si>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</si>
  <si>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</si>
  <si>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</si>
  <si>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</si>
  <si>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</si>
  <si>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</si>
  <si>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</si>
  <si>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</si>
  <si>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</si>
  <si>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</si>
  <si>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</si>
  <si>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</si>
  <si>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</si>
  <si>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</si>
  <si>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</si>
  <si>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</si>
  <si>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</si>
  <si>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</si>
  <si>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</si>
  <si>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</si>
  <si>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</si>
  <si>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</si>
  <si>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</si>
  <si>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</si>
  <si>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</si>
  <si>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</si>
  <si>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</si>
  <si>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</si>
  <si>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</si>
  <si>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</si>
  <si>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</si>
  <si>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</si>
  <si>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</si>
  <si>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</si>
  <si>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</si>
  <si>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</si>
  <si>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</si>
  <si>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</si>
  <si>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</si>
  <si>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</si>
  <si>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</si>
  <si>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</si>
  <si>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</si>
  <si>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</si>
  <si>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</si>
  <si>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</si>
  <si>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</si>
  <si>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</si>
  <si>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</si>
  <si>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</si>
  <si>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</si>
  <si>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</si>
  <si>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</si>
  <si>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</si>
  <si>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</si>
  <si>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</si>
  <si>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</si>
  <si>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</si>
  <si>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</si>
  <si>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</si>
  <si>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</si>
  <si>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</si>
  <si>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</si>
  <si>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</si>
  <si>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</si>
  <si>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</si>
  <si>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</si>
  <si>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</si>
  <si>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</si>
  <si>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</si>
  <si>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</si>
  <si>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</si>
  <si>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</si>
  <si>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</si>
  <si>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</si>
  <si>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</si>
  <si>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</si>
  <si>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</si>
  <si>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</si>
  <si>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</si>
  <si>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</si>
  <si>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</si>
  <si>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</si>
  <si>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</si>
  <si>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</si>
  <si>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</si>
  <si>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</si>
  <si>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</si>
  <si>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</si>
  <si>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</si>
  <si>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</si>
  <si>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</si>
  <si>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</si>
  <si>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</si>
  <si>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</si>
  <si>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</si>
  <si>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</si>
  <si>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</si>
  <si>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</si>
  <si>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</si>
  <si>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</si>
  <si>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</si>
  <si>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</si>
  <si>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</si>
  <si>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</si>
  <si>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</si>
  <si>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</si>
  <si>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</si>
  <si>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</si>
  <si>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</si>
  <si>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</si>
  <si>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</si>
  <si>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</si>
  <si>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</si>
  <si>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</si>
  <si>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</si>
  <si>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</si>
  <si>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</si>
  <si>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</si>
  <si>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</si>
  <si>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</si>
  <si>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</si>
  <si>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</si>
  <si>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</si>
  <si>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</si>
  <si>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</si>
  <si>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</si>
  <si>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</si>
  <si>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</si>
  <si>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</si>
  <si>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</si>
  <si>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</si>
  <si>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</si>
  <si>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</si>
  <si>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</si>
  <si>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</si>
  <si>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</si>
  <si>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</si>
  <si>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</si>
  <si>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</si>
  <si>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</si>
  <si>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</si>
  <si>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</si>
  <si>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</si>
  <si>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</si>
  <si>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</si>
  <si>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</si>
  <si>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</si>
  <si>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</si>
  <si>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</si>
  <si>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</si>
  <si>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</si>
  <si>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</si>
  <si>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</si>
  <si>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</si>
  <si>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</si>
  <si>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</si>
  <si>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</si>
  <si>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</si>
  <si>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</si>
  <si>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</si>
  <si>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</si>
  <si>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</si>
  <si>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</si>
  <si>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</si>
  <si>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</si>
  <si>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</si>
  <si>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</si>
  <si>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</si>
  <si>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</si>
  <si>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</si>
  <si>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</si>
  <si>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</si>
  <si>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</si>
  <si>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</si>
  <si>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</si>
  <si>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</si>
  <si>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</si>
  <si>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</si>
  <si>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</si>
  <si>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</si>
  <si>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</si>
  <si>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</si>
  <si>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</si>
  <si>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</si>
  <si>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</si>
  <si>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</si>
  <si>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</si>
  <si>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</si>
  <si>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</si>
  <si>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</si>
  <si>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</si>
  <si>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</si>
  <si>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</si>
  <si>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</si>
  <si>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</si>
  <si>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</si>
  <si>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</si>
  <si>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</si>
  <si>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</si>
  <si>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</si>
  <si>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</si>
  <si>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</si>
  <si>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</si>
  <si>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</si>
  <si>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</si>
  <si>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</si>
  <si>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</si>
  <si>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</si>
  <si>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</si>
  <si>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</si>
  <si>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</si>
  <si>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</si>
  <si>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</si>
  <si>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</si>
  <si>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</si>
  <si>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</si>
  <si>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</si>
  <si>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</si>
  <si>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</si>
  <si>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</si>
  <si>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</si>
  <si>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</si>
  <si>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</si>
  <si>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</si>
  <si>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</si>
  <si>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</si>
  <si>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</si>
  <si>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</si>
  <si>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</si>
  <si>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</si>
  <si>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</si>
  <si>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</si>
  <si>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</si>
  <si>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</si>
  <si>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</si>
  <si>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</si>
  <si>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</si>
  <si>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</si>
  <si>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</si>
  <si>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</si>
  <si>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</si>
  <si>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</si>
  <si>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</si>
  <si>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</si>
  <si>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</si>
  <si>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</si>
  <si>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</si>
  <si>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</si>
  <si>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</si>
  <si>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</si>
  <si>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</si>
  <si>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</si>
  <si>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</si>
  <si>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</si>
  <si>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</si>
  <si>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</si>
  <si>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</si>
  <si>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</si>
  <si>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</si>
  <si>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</si>
  <si>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</si>
  <si>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</si>
  <si>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</si>
  <si>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</si>
  <si>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</si>
  <si>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</si>
  <si>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</si>
  <si>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</si>
  <si>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</si>
  <si>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</si>
  <si>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</si>
  <si>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</si>
  <si>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</si>
  <si>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</si>
  <si>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</si>
  <si>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</si>
  <si>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</si>
  <si>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</si>
  <si>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</si>
  <si>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</si>
  <si>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</si>
  <si>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</si>
  <si>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</si>
  <si>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</si>
  <si>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</si>
  <si>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</si>
  <si>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</si>
  <si>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</si>
  <si>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</si>
  <si>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</si>
  <si>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</si>
  <si>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</si>
  <si>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</si>
  <si>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</si>
  <si>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</si>
  <si>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</si>
  <si>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</si>
  <si>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</si>
  <si>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</si>
  <si>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</si>
  <si>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</si>
  <si>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</si>
  <si>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</si>
  <si>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</si>
  <si>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</si>
  <si>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</si>
  <si>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</si>
  <si>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</si>
  <si>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</si>
  <si>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</si>
  <si>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</si>
  <si>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</si>
  <si>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</si>
  <si>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</si>
  <si>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</si>
  <si>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</si>
  <si>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</si>
  <si>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</si>
  <si>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</si>
  <si>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</si>
  <si>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</si>
  <si>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</si>
  <si>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</si>
  <si>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</si>
  <si>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</si>
  <si>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</si>
  <si>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</si>
  <si>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</si>
  <si>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</si>
  <si>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</si>
  <si>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</si>
  <si>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</si>
  <si>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</si>
  <si>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</si>
  <si>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</si>
  <si>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</si>
  <si>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</si>
  <si>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</si>
  <si>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</si>
  <si>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</si>
  <si>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</si>
  <si>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</si>
  <si>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</si>
  <si>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</si>
  <si>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</si>
  <si>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</si>
  <si>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</si>
  <si>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</si>
  <si>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</si>
  <si>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</si>
  <si>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</si>
  <si>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</si>
  <si>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</si>
  <si>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</si>
  <si>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</si>
  <si>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</si>
  <si>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</si>
  <si>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</si>
  <si>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</si>
  <si>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</si>
  <si>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</si>
  <si>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</si>
  <si>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</si>
  <si>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</si>
  <si>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</si>
  <si>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</si>
  <si>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</si>
  <si>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</si>
  <si>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</si>
  <si>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</si>
  <si>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</si>
  <si>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</si>
  <si>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</si>
  <si>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</si>
  <si>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</si>
  <si>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</si>
  <si>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</si>
  <si>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</si>
  <si>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</si>
  <si>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</si>
  <si>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</si>
  <si>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</si>
  <si>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</si>
  <si>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</si>
  <si>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</si>
  <si>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</si>
  <si>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</si>
  <si>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</si>
  <si>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</si>
  <si>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</si>
  <si>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</si>
  <si>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</si>
  <si>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</si>
  <si>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</si>
  <si>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</si>
  <si>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</si>
  <si>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</si>
  <si>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</si>
  <si>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</si>
  <si>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</si>
  <si>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</si>
  <si>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</si>
  <si>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</si>
  <si>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</si>
  <si>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</si>
  <si>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</si>
  <si>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</si>
  <si>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</si>
  <si>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</si>
  <si>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</si>
  <si>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</si>
  <si>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</si>
  <si>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</si>
  <si>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</si>
  <si>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</si>
  <si>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</si>
  <si>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</si>
  <si>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</si>
  <si>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</si>
  <si>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</si>
  <si>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</si>
  <si>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</si>
  <si>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</si>
  <si>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</si>
  <si>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</si>
  <si>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</si>
  <si>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</si>
  <si>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</si>
  <si>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</si>
  <si>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</si>
  <si>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</si>
  <si>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</si>
  <si>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</si>
  <si>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</si>
  <si>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</si>
  <si>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</si>
  <si>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</si>
  <si>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</si>
  <si>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</si>
  <si>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</si>
  <si>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</si>
  <si>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</si>
  <si>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</si>
  <si>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</si>
  <si>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</si>
  <si>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</si>
  <si>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</si>
  <si>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</si>
  <si>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</si>
  <si>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</si>
  <si>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</si>
  <si>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</si>
  <si>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</si>
  <si>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</si>
  <si>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</si>
  <si>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</si>
  <si>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</si>
  <si>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</si>
  <si>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</si>
  <si>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</si>
  <si>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</si>
  <si>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</si>
  <si>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</si>
  <si>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</si>
  <si>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</si>
  <si>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</si>
  <si>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</si>
  <si>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</si>
  <si>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</si>
  <si>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</si>
  <si>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</si>
  <si>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</si>
  <si>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</si>
  <si>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</si>
  <si>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</si>
  <si>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</si>
  <si>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</si>
  <si>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</si>
  <si>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</si>
  <si>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</si>
  <si>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</si>
  <si>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</si>
  <si>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</si>
  <si>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</si>
  <si>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</si>
  <si>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</si>
  <si>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</si>
  <si>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</si>
  <si>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</si>
  <si>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</si>
  <si>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</si>
  <si>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</si>
  <si>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</si>
  <si>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</si>
  <si>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</si>
  <si>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</si>
  <si>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</si>
  <si>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</si>
  <si>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</si>
  <si>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</si>
  <si>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</si>
  <si>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</si>
  <si>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</si>
  <si>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</si>
  <si>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</si>
  <si>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</si>
  <si>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</si>
  <si>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</si>
  <si>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</si>
  <si>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</si>
  <si>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</si>
  <si>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</si>
  <si>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</si>
  <si>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</si>
  <si>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</si>
  <si>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</si>
  <si>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</si>
  <si>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</si>
  <si>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</si>
  <si>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</si>
  <si>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</si>
  <si>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</si>
  <si>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</si>
  <si>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</si>
  <si>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</si>
  <si>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</si>
  <si>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</si>
  <si>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</si>
  <si>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</si>
  <si>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</si>
  <si>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</si>
  <si>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</si>
  <si>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</si>
  <si>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</si>
  <si>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</si>
  <si>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</si>
  <si>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</si>
  <si>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</si>
  <si>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</si>
  <si>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</si>
  <si>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</si>
  <si>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</si>
  <si>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</si>
  <si>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</si>
  <si>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</si>
  <si>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</si>
  <si>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</si>
  <si>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</si>
  <si>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</si>
  <si>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</si>
  <si>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</si>
  <si>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</si>
  <si>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</si>
  <si>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</si>
  <si>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</si>
  <si>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</si>
  <si>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</si>
  <si>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</si>
  <si>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</si>
  <si>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</si>
  <si>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</si>
  <si>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</si>
  <si>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</si>
  <si>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</si>
  <si>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</si>
  <si>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</si>
  <si>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</si>
  <si>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</si>
  <si>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</si>
  <si>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</si>
  <si>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</si>
  <si>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</si>
  <si>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</si>
  <si>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</si>
  <si>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</si>
  <si>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</si>
  <si>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</si>
  <si>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</si>
  <si>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</si>
  <si>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</si>
  <si>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</si>
  <si>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</si>
  <si>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</si>
  <si>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</si>
  <si>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</si>
  <si>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</si>
  <si>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</si>
  <si>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</si>
  <si>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</si>
  <si>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</si>
  <si>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</si>
  <si>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</si>
  <si>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</si>
  <si>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</si>
  <si>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</si>
  <si>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</si>
  <si>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</si>
  <si>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</si>
  <si>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</si>
  <si>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</si>
  <si>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</si>
  <si>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</si>
  <si>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</si>
  <si>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</si>
  <si>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</si>
  <si>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</si>
  <si>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</si>
  <si>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</si>
  <si>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</si>
  <si>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</si>
  <si>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</si>
  <si>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</si>
  <si>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</si>
  <si>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</si>
  <si>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</si>
  <si>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</si>
  <si>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</si>
  <si>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</si>
  <si>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</si>
  <si>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</si>
  <si>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</si>
  <si>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</si>
  <si>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</si>
  <si>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</si>
  <si>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</si>
  <si>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</si>
  <si>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</si>
  <si>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</si>
  <si>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</si>
  <si>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</si>
  <si>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</si>
  <si>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</si>
  <si>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</si>
  <si>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</si>
  <si>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</si>
  <si>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</si>
  <si>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</si>
  <si>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</si>
  <si>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</si>
  <si>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</si>
  <si>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</si>
  <si>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</si>
  <si>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</si>
  <si>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</si>
  <si>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</si>
  <si>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</si>
  <si>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</si>
  <si>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</si>
  <si>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</si>
  <si>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</si>
  <si>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</si>
  <si>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</si>
  <si>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</si>
  <si>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</si>
  <si>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</si>
  <si>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</si>
  <si>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</si>
  <si>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</si>
  <si>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</si>
  <si>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</si>
  <si>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</si>
  <si>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</si>
  <si>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</si>
  <si>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</si>
  <si>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</si>
  <si>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</si>
  <si>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</si>
  <si>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</si>
  <si>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</si>
  <si>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</si>
  <si>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</si>
  <si>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</si>
  <si>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</si>
  <si>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</si>
  <si>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</si>
  <si>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</si>
  <si>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</si>
  <si>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</si>
  <si>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</si>
  <si>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</si>
  <si>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</si>
  <si>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</si>
  <si>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</si>
  <si>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</si>
  <si>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</si>
  <si>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</si>
  <si>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</si>
  <si>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</si>
  <si>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</si>
  <si>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</si>
  <si>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</si>
  <si>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</si>
  <si>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</si>
  <si>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</si>
  <si>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</si>
  <si>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</si>
  <si>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</si>
  <si>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</si>
  <si>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</si>
  <si>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</si>
  <si>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</si>
  <si>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</si>
  <si>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</si>
  <si>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</si>
  <si>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</si>
  <si>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</si>
  <si>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</si>
  <si>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</si>
  <si>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</si>
  <si>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</si>
  <si>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</si>
  <si>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</si>
  <si>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</si>
  <si>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</si>
  <si>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</si>
  <si>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</si>
  <si>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</si>
  <si>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</si>
  <si>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</si>
  <si>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</si>
  <si>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</si>
  <si>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</si>
  <si>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</si>
  <si>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</si>
  <si>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</si>
  <si>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</si>
  <si>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</si>
  <si>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</si>
  <si>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</si>
  <si>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</si>
  <si>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</si>
  <si>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</si>
  <si>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</si>
  <si>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</si>
  <si>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</si>
  <si>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</si>
  <si>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</si>
  <si>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</si>
  <si>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</si>
  <si>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</si>
  <si>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</si>
  <si>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</si>
  <si>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</si>
  <si>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</si>
  <si>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</si>
  <si>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</si>
  <si>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</si>
  <si>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</si>
  <si>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</si>
  <si>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</si>
  <si>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</si>
  <si>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</si>
  <si>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</si>
  <si>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</si>
  <si>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</si>
  <si>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</si>
  <si>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</si>
  <si>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</si>
  <si>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</si>
  <si>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</si>
  <si>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</si>
  <si>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</si>
  <si>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</si>
  <si>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</si>
  <si>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</si>
  <si>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</si>
  <si>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</si>
  <si>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</si>
  <si>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</si>
  <si>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</si>
  <si>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</si>
  <si>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</si>
  <si>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</si>
  <si>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</si>
  <si>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</si>
  <si>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</si>
  <si>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</si>
  <si>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</si>
  <si>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</si>
  <si>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</si>
  <si>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</si>
  <si>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</si>
  <si>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</si>
  <si>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</si>
  <si>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</si>
  <si>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</si>
  <si>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</si>
  <si>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</si>
  <si>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</si>
  <si>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</si>
  <si>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</si>
  <si>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</si>
  <si>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</si>
  <si>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</si>
  <si>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</si>
  <si>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</si>
  <si>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</si>
  <si>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</si>
  <si>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</si>
  <si>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</si>
  <si>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</si>
  <si>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</si>
  <si>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</si>
  <si>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</si>
  <si>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</si>
  <si>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</si>
  <si>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</si>
  <si>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</si>
  <si>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</si>
  <si>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</si>
  <si>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</si>
  <si>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</si>
  <si>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</si>
  <si>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</si>
  <si>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</si>
  <si>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</si>
  <si>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</si>
  <si>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</si>
  <si>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</si>
  <si>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</si>
  <si>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</si>
  <si>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</si>
  <si>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</si>
  <si>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</si>
  <si>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</si>
  <si>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</si>
  <si>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</si>
  <si>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</si>
  <si>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</si>
  <si>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</si>
  <si>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</si>
  <si>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</si>
  <si>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</si>
  <si>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</si>
  <si>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</si>
  <si>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</si>
  <si>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</si>
  <si>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</si>
  <si>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</si>
  <si>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</si>
  <si>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</si>
  <si>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</si>
  <si>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</si>
  <si>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</si>
  <si>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</si>
  <si>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</si>
  <si>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</si>
  <si>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</si>
  <si>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</si>
  <si>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</si>
  <si>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</si>
  <si>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</si>
  <si>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</si>
  <si>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</si>
  <si>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</si>
  <si>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</si>
  <si>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</si>
  <si>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</si>
  <si>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</si>
  <si>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</si>
  <si>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</si>
  <si>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</si>
  <si>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</si>
  <si>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</si>
  <si>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</si>
  <si>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</si>
  <si>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</si>
  <si>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</si>
  <si>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</si>
  <si>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</si>
  <si>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</si>
  <si>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</si>
  <si>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</si>
  <si>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</si>
  <si>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</si>
  <si>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</si>
  <si>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</si>
  <si>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</si>
  <si>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</si>
  <si>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</si>
  <si>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</si>
  <si>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</si>
  <si>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</si>
  <si>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</si>
  <si>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</si>
  <si>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</si>
  <si>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</si>
  <si>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</si>
  <si>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</si>
  <si>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</si>
  <si>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</si>
  <si>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</si>
  <si>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</si>
  <si>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</si>
  <si>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</si>
  <si>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</si>
  <si>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</si>
  <si>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</si>
  <si>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</si>
  <si>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</si>
  <si>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</si>
  <si>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</si>
  <si>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</si>
  <si>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</si>
  <si>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</si>
  <si>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</si>
  <si>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</si>
  <si>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</si>
  <si>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</si>
  <si>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</si>
  <si>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</si>
  <si>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</si>
  <si>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</si>
  <si>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</si>
  <si>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</si>
  <si>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</si>
  <si>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</si>
  <si>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</si>
  <si>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</si>
  <si>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</si>
  <si>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</si>
  <si>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</si>
  <si>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</si>
  <si>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</si>
  <si>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</si>
  <si>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</si>
  <si>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</si>
  <si>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</si>
  <si>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</si>
  <si>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</si>
  <si>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</si>
  <si>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</si>
  <si>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</si>
  <si>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</si>
  <si>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</si>
  <si>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</si>
  <si>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</si>
  <si>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</si>
  <si>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</si>
  <si>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</si>
  <si>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</si>
  <si>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</si>
  <si>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</si>
  <si>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</si>
  <si>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</si>
  <si>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</si>
  <si>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</si>
  <si>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</si>
  <si>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</si>
  <si>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</si>
  <si>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</si>
  <si>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</si>
  <si>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</si>
  <si>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</si>
  <si>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</si>
  <si>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</si>
  <si>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</si>
  <si>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</si>
  <si>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</si>
  <si>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</si>
  <si>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</si>
  <si>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</si>
  <si>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</si>
  <si>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</si>
  <si>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</si>
  <si>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</si>
  <si>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</si>
  <si>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</si>
  <si>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</si>
  <si>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</si>
  <si>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</si>
  <si>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</si>
  <si>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</si>
  <si>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</si>
  <si>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</si>
  <si>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</si>
  <si>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</si>
  <si>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</si>
  <si>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</si>
  <si>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</si>
  <si>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</si>
  <si>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</si>
  <si>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</si>
  <si>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</si>
  <si>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</si>
  <si>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</si>
  <si>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</si>
  <si>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</si>
  <si>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</si>
  <si>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</si>
  <si>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</si>
  <si>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</si>
  <si>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</si>
  <si>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</si>
  <si>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</si>
  <si>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</si>
  <si>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</si>
  <si>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</si>
  <si>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</si>
  <si>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</si>
  <si>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</si>
  <si>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</si>
  <si>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</si>
  <si>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</si>
  <si>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</si>
  <si>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</si>
  <si>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</si>
  <si>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</si>
  <si>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</si>
  <si>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</si>
  <si>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</si>
  <si>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</si>
  <si>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</si>
  <si>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</si>
  <si>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</si>
  <si>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</si>
  <si>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</si>
  <si>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</si>
  <si>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</si>
  <si>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</si>
  <si>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</si>
  <si>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</si>
  <si>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</si>
  <si>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</si>
  <si>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</si>
  <si>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</si>
  <si>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</si>
  <si>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</si>
  <si>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</si>
  <si>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</si>
  <si>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</si>
  <si>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</si>
  <si>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</si>
  <si>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</si>
  <si>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</si>
  <si>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</si>
  <si>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</si>
  <si>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</si>
  <si>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</si>
  <si>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</si>
  <si>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</si>
  <si>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</si>
  <si>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</si>
  <si>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</si>
  <si>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</si>
  <si>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</si>
  <si>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</si>
  <si>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</si>
  <si>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</si>
  <si>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</si>
  <si>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</si>
  <si>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</si>
  <si>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</si>
  <si>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</si>
  <si>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</si>
  <si>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</si>
  <si>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</si>
  <si>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</si>
  <si>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</si>
  <si>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</si>
  <si>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</si>
  <si>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</si>
  <si>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</si>
  <si>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</si>
  <si>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</si>
  <si>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</si>
  <si>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</si>
  <si>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</si>
  <si>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</si>
  <si>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</si>
  <si>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</si>
  <si>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</si>
  <si>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</si>
  <si>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</si>
  <si>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</si>
  <si>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</si>
  <si>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</si>
  <si>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</si>
  <si>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</si>
  <si>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</si>
  <si>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</si>
  <si>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</si>
  <si>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</si>
  <si>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</si>
  <si>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</si>
  <si>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</si>
  <si>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</si>
  <si>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</si>
  <si>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</si>
  <si>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</si>
  <si>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</si>
  <si>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</si>
  <si>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</si>
  <si>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</si>
  <si>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</si>
  <si>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</si>
  <si>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</si>
  <si>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</si>
  <si>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</si>
  <si>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</si>
  <si>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</si>
  <si>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</si>
  <si>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</si>
  <si>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</si>
  <si>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</si>
  <si>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</si>
  <si>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</si>
  <si>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</si>
  <si>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</si>
  <si>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</si>
  <si>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</si>
  <si>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</si>
  <si>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</si>
  <si>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</si>
  <si>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</si>
  <si>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</si>
  <si>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</si>
  <si>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</si>
  <si>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</si>
  <si>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</si>
  <si>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</si>
  <si>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</si>
  <si>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</si>
  <si>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</si>
  <si>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</si>
  <si>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</si>
  <si>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</si>
  <si>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</si>
  <si>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</si>
  <si>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</si>
  <si>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</si>
  <si>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</si>
  <si>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</si>
  <si>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</si>
  <si>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</si>
  <si>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</si>
  <si>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</si>
  <si>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</si>
  <si>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</si>
  <si>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</si>
  <si>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</si>
  <si>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</si>
  <si>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</si>
  <si>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</si>
  <si>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</si>
  <si>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</si>
  <si>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</si>
  <si>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</si>
  <si>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</si>
  <si>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</si>
  <si>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</si>
  <si>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</si>
  <si>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</si>
  <si>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</si>
  <si>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</si>
  <si>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</si>
  <si>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</si>
  <si>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</si>
  <si>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</si>
  <si>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</si>
  <si>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</si>
  <si>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</si>
  <si>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</si>
  <si>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</si>
  <si>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</si>
  <si>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</si>
  <si>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</si>
  <si>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</si>
  <si>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</si>
  <si>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</si>
  <si>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</si>
  <si>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</si>
  <si>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</si>
  <si>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</si>
  <si>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</si>
  <si>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</si>
  <si>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</si>
  <si>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</si>
  <si>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</si>
  <si>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</si>
  <si>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</si>
  <si>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</si>
  <si>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</si>
  <si>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</si>
  <si>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</si>
  <si>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</si>
  <si>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</si>
  <si>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</si>
  <si>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</si>
  <si>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</si>
  <si>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</si>
  <si>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</si>
  <si>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</si>
  <si>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</si>
  <si>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</si>
  <si>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</si>
  <si>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</si>
  <si>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</si>
  <si>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</si>
  <si>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</si>
  <si>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</si>
  <si>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</si>
  <si>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</si>
  <si>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</si>
  <si>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</si>
  <si>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</si>
  <si>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</si>
  <si>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</si>
  <si>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</si>
  <si>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</si>
  <si>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</si>
  <si>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</si>
  <si>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</si>
  <si>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</si>
  <si>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</si>
  <si>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</si>
  <si>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</si>
  <si>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</si>
  <si>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</si>
  <si>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</si>
  <si>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</si>
  <si>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</si>
  <si>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</si>
  <si>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</si>
  <si>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</si>
  <si>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</si>
  <si>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</si>
  <si>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</si>
  <si>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</si>
  <si>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</si>
  <si>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</si>
  <si>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</si>
  <si>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</si>
  <si>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</si>
  <si>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</si>
  <si>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</si>
  <si>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</si>
  <si>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</si>
  <si>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</si>
  <si>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</si>
  <si>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</si>
  <si>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</si>
  <si>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</si>
  <si>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</si>
  <si>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</si>
  <si>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</si>
  <si>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</si>
  <si>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</si>
  <si>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</si>
  <si>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</si>
  <si>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</si>
  <si>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</si>
  <si>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</si>
  <si>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</si>
  <si>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</si>
  <si>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</si>
  <si>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</si>
  <si>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</si>
  <si>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</si>
  <si>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</si>
  <si>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</si>
  <si>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</si>
  <si>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</si>
  <si>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</si>
  <si>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</si>
  <si>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</si>
  <si>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</si>
  <si>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</si>
  <si>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</si>
  <si>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</si>
  <si>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</si>
  <si>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</si>
  <si>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</si>
  <si>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</si>
  <si>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</si>
  <si>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</si>
  <si>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</si>
  <si>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</si>
  <si>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</si>
  <si>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</si>
  <si>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</si>
  <si>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</si>
  <si>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</si>
  <si>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</si>
  <si>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</si>
  <si>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</si>
  <si>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</si>
  <si>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</si>
  <si>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</si>
  <si>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</si>
  <si>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</si>
  <si>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</si>
  <si>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</si>
  <si>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</si>
  <si>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</si>
  <si>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</si>
  <si>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</si>
  <si>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</si>
  <si>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</si>
  <si>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</si>
  <si>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</si>
  <si>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</si>
  <si>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</si>
  <si>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</si>
  <si>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</si>
  <si>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</si>
  <si>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</si>
  <si>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</si>
  <si>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</si>
  <si>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</si>
  <si>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</si>
  <si>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</si>
  <si>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</si>
  <si>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</si>
  <si>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</si>
  <si>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</si>
  <si>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</si>
  <si>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</si>
  <si>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</si>
  <si>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</si>
  <si>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</si>
  <si>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</si>
  <si>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</si>
  <si>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</si>
  <si>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</si>
  <si>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</si>
  <si>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</si>
  <si>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</si>
  <si>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</si>
  <si>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</si>
  <si>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</si>
  <si>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</si>
  <si>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</si>
  <si>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</si>
  <si>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</si>
  <si>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</si>
  <si>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</si>
  <si>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</si>
  <si>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</si>
  <si>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</si>
  <si>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</si>
  <si>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</si>
  <si>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</si>
  <si>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</si>
  <si>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</si>
  <si>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</si>
  <si>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</si>
  <si>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</si>
  <si>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</si>
  <si>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</si>
  <si>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</si>
  <si>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</si>
  <si>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</si>
  <si>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</si>
  <si>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</si>
  <si>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</si>
  <si>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</si>
  <si>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</si>
  <si>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</si>
  <si>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</si>
  <si>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</si>
  <si>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</si>
  <si>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</si>
  <si>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</si>
  <si>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</si>
  <si>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</si>
  <si>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</si>
  <si>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</si>
  <si>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</si>
  <si>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</si>
  <si>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</si>
  <si>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</si>
  <si>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</si>
  <si>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</si>
  <si>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</si>
  <si>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</si>
  <si>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</si>
  <si>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</si>
  <si>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</si>
  <si>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</si>
  <si>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</si>
  <si>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</si>
  <si>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</si>
  <si>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</si>
  <si>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</si>
  <si>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</si>
  <si>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</si>
  <si>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</si>
  <si>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</si>
  <si>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</si>
  <si>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</si>
  <si>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</si>
  <si>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</si>
  <si>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</si>
  <si>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</si>
  <si>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</si>
  <si>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</si>
  <si>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</si>
  <si>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</si>
  <si>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</si>
  <si>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</si>
  <si>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</si>
  <si>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</si>
  <si>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</si>
  <si>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</si>
  <si>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</si>
  <si>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</si>
  <si>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</si>
  <si>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</si>
  <si>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</si>
  <si>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</si>
  <si>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</si>
  <si>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</si>
  <si>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</si>
  <si>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</si>
  <si>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</si>
  <si>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</si>
  <si>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</si>
  <si>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</si>
  <si>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</si>
  <si>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</si>
  <si>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</si>
  <si>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</si>
  <si>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</si>
  <si>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</si>
  <si>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</si>
  <si>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</si>
  <si>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</si>
  <si>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</si>
  <si>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</si>
  <si>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</si>
  <si>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</si>
  <si>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</si>
  <si>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</si>
  <si>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</si>
  <si>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</si>
  <si>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</si>
  <si>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</si>
  <si>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</si>
  <si>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</si>
  <si>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</si>
  <si>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</si>
  <si>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</si>
  <si>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</si>
  <si>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</si>
  <si>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</si>
  <si>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</si>
  <si>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</si>
  <si>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</si>
  <si>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</si>
  <si>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</si>
  <si>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</si>
  <si>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</si>
  <si>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</si>
  <si>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</si>
  <si>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</si>
  <si>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</si>
  <si>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</si>
  <si>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</si>
  <si>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</si>
  <si>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</si>
  <si>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</si>
  <si>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</si>
  <si>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</si>
  <si>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</si>
  <si>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</si>
  <si>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</si>
  <si>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</si>
  <si>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</si>
  <si>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</si>
  <si>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</si>
  <si>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</si>
  <si>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</si>
  <si>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</si>
  <si>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</si>
  <si>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</si>
  <si>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</si>
  <si>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</si>
  <si>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</si>
  <si>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</si>
  <si>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</si>
  <si>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</si>
  <si>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</si>
  <si>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</si>
  <si>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</si>
  <si>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</si>
  <si>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</si>
  <si>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</si>
  <si>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</si>
  <si>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</si>
  <si>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</si>
  <si>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</si>
  <si>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</si>
  <si>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</si>
  <si>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</si>
  <si>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</si>
  <si>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</si>
  <si>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</si>
  <si>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</si>
  <si>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</si>
  <si>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</si>
  <si>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</si>
  <si>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</si>
  <si>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</si>
  <si>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</si>
  <si>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</si>
  <si>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</si>
  <si>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</si>
  <si>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</si>
  <si>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</si>
  <si>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</si>
  <si>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</si>
  <si>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</si>
  <si>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</si>
  <si>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</si>
  <si>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</si>
  <si>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</si>
  <si>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</si>
  <si>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</si>
  <si>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</si>
  <si>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</si>
  <si>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</si>
  <si>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</si>
  <si>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</si>
  <si>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</si>
  <si>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</si>
  <si>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</si>
  <si>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</si>
  <si>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</si>
  <si>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</si>
  <si>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</si>
  <si>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</si>
  <si>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</si>
  <si>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</si>
  <si>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</si>
  <si>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</si>
  <si>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</si>
  <si>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</si>
  <si>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</si>
  <si>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</si>
  <si>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</si>
  <si>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</si>
  <si>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</si>
  <si>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</si>
  <si>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</si>
  <si>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</si>
  <si>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</si>
  <si>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</si>
  <si>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</si>
  <si>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</si>
  <si>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</si>
  <si>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</si>
  <si>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</si>
  <si>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</si>
  <si>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</si>
  <si>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</si>
  <si>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</si>
  <si>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</si>
  <si>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</si>
  <si>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</si>
  <si>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</si>
  <si>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</si>
  <si>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</si>
  <si>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</si>
  <si>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</si>
  <si>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</si>
  <si>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</si>
  <si>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</si>
  <si>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</si>
  <si>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</si>
  <si>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</si>
  <si>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</si>
  <si>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</si>
  <si>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</si>
  <si>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</si>
  <si>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</si>
  <si>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</si>
  <si>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</si>
  <si>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</si>
  <si>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</si>
  <si>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</si>
  <si>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</si>
  <si>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</si>
  <si>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</si>
  <si>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</si>
  <si>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</si>
  <si>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</si>
  <si>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</si>
  <si>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</si>
  <si>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</si>
  <si>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</si>
  <si>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</si>
  <si>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</si>
  <si>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</si>
  <si>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</si>
  <si>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</si>
  <si>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</si>
  <si>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</si>
  <si>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</si>
  <si>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</si>
  <si>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</si>
  <si>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</si>
  <si>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</si>
  <si>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</si>
  <si>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</si>
  <si>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</si>
  <si>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</si>
  <si>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</si>
  <si>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</si>
  <si>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</si>
  <si>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</si>
  <si>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</si>
  <si>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</si>
  <si>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</si>
  <si>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</si>
  <si>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</si>
  <si>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</si>
  <si>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</si>
  <si>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</si>
  <si>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</si>
  <si>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</si>
  <si>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</si>
  <si>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</si>
  <si>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</si>
  <si>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</si>
  <si>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</si>
  <si>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</si>
  <si>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</si>
  <si>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</si>
  <si>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</si>
  <si>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</si>
  <si>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</si>
  <si>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</si>
  <si>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</si>
  <si>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</si>
  <si>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</si>
  <si>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</si>
  <si>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</si>
  <si>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</si>
  <si>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</si>
  <si>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</si>
  <si>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</si>
  <si>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</si>
  <si>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</si>
  <si>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</si>
  <si>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</si>
  <si>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</si>
  <si>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</si>
  <si>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</si>
  <si>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</si>
  <si>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</si>
  <si>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</si>
  <si>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</si>
  <si>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</si>
  <si>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</si>
  <si>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</si>
  <si>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</si>
  <si>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</si>
  <si>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</si>
  <si>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</si>
  <si>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</si>
  <si>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</si>
  <si>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</si>
  <si>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</si>
  <si>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</si>
  <si>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</si>
  <si>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</si>
  <si>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</si>
  <si>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</si>
  <si>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</si>
  <si>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</si>
  <si>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</si>
  <si>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</si>
  <si>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</si>
  <si>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</si>
  <si>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</si>
  <si>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</si>
  <si>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</si>
  <si>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</si>
  <si>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</si>
  <si>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</si>
  <si>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</si>
  <si>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</si>
  <si>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</si>
  <si>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</si>
  <si>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</si>
  <si>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</si>
  <si>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</si>
  <si>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</si>
  <si>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</si>
  <si>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</si>
  <si>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</si>
  <si>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</si>
  <si>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</si>
  <si>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</si>
  <si>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</si>
  <si>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</si>
  <si>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</si>
  <si>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</si>
  <si>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</si>
  <si>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</si>
  <si>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</si>
  <si>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</si>
  <si>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</si>
  <si>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</si>
  <si>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</si>
  <si>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</si>
  <si>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</si>
  <si>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</si>
  <si>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</si>
  <si>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</si>
  <si>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</si>
  <si>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</si>
  <si>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</si>
  <si>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</si>
  <si>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</si>
  <si>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</si>
  <si>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</si>
  <si>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</si>
  <si>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</si>
  <si>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</si>
  <si>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</si>
  <si>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</si>
  <si>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</si>
  <si>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</si>
  <si>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</si>
  <si>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</si>
  <si>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</si>
  <si>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</si>
  <si>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</si>
  <si>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</si>
  <si>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</si>
  <si>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</si>
  <si>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</si>
  <si>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</si>
  <si>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</si>
  <si>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</si>
  <si>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</si>
  <si>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</si>
  <si>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</si>
  <si>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</si>
  <si>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</si>
  <si>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</si>
  <si>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</si>
  <si>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</si>
  <si>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</si>
  <si>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</si>
  <si>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</si>
  <si>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</si>
  <si>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</si>
  <si>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</si>
  <si>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</si>
  <si>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</si>
  <si>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</si>
  <si>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</si>
  <si>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</si>
  <si>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</si>
  <si>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</si>
  <si>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</si>
  <si>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</si>
  <si>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</si>
  <si>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</si>
  <si>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</si>
  <si>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</si>
  <si>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</si>
  <si>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</si>
  <si>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</si>
  <si>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</si>
  <si>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</si>
  <si>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</si>
  <si>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</si>
  <si>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</si>
  <si>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</si>
  <si>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</si>
  <si>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</si>
  <si>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</si>
  <si>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</si>
  <si>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</si>
  <si>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</si>
  <si>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</si>
  <si>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</si>
  <si>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</si>
  <si>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</si>
  <si>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</si>
  <si>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</si>
  <si>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</si>
  <si>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</si>
  <si>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</si>
  <si>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</si>
  <si>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</si>
  <si>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</si>
  <si>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</si>
  <si>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</si>
  <si>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</si>
  <si>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</si>
  <si>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</si>
  <si>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</si>
  <si>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</si>
  <si>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</si>
  <si>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</si>
  <si>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</si>
  <si>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</si>
  <si>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</si>
  <si>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</si>
  <si>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</si>
  <si>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</si>
  <si>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</si>
  <si>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</si>
  <si>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</si>
  <si>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</si>
  <si>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</si>
  <si>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</si>
  <si>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</si>
  <si>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</si>
  <si>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</si>
  <si>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</si>
  <si>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</si>
  <si>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</si>
  <si>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</si>
  <si>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</si>
  <si>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</si>
  <si>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</si>
  <si>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</si>
  <si>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</si>
  <si>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</si>
  <si>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</si>
  <si>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</si>
  <si>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</si>
  <si>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</si>
  <si>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</si>
  <si>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</si>
  <si>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</si>
  <si>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</si>
  <si>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</si>
  <si>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</si>
  <si>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</si>
  <si>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</si>
  <si>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</si>
  <si>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</si>
  <si>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</si>
  <si>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</si>
  <si>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</si>
  <si>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</si>
  <si>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</si>
  <si>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</si>
  <si>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</si>
  <si>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</si>
  <si>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</si>
  <si>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</si>
  <si>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</si>
  <si>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</si>
  <si>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</si>
  <si>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</si>
  <si>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</si>
  <si>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</si>
  <si>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</si>
  <si>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</si>
  <si>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</si>
  <si>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</si>
  <si>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</si>
  <si>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</si>
  <si>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</si>
  <si>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</si>
  <si>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</si>
  <si>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</si>
  <si>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</si>
  <si>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</si>
  <si>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</si>
  <si>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</si>
  <si>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</si>
  <si>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</si>
  <si>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</si>
  <si>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</si>
  <si>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</si>
  <si>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</si>
  <si>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</si>
  <si>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</si>
  <si>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</si>
  <si>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</si>
  <si>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</si>
  <si>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</si>
  <si>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</si>
  <si>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</si>
  <si>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</si>
  <si>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</si>
  <si>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</si>
  <si>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</si>
  <si>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</si>
  <si>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</si>
  <si>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</si>
  <si>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</si>
  <si>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</si>
  <si>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</si>
  <si>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</si>
  <si>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</si>
  <si>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</si>
  <si>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</si>
  <si>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</si>
  <si>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</si>
  <si>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</si>
  <si>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</si>
  <si>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</si>
  <si>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</si>
  <si>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</si>
  <si>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</si>
  <si>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</si>
  <si>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</si>
  <si>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</si>
  <si>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</si>
  <si>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</si>
  <si>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</si>
  <si>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</si>
  <si>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</si>
  <si>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</si>
  <si>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</si>
  <si>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</si>
  <si>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</si>
  <si>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</si>
  <si>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</si>
  <si>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</si>
  <si>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</si>
  <si>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</si>
  <si>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</si>
  <si>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</si>
  <si>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</si>
  <si>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</si>
  <si>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</si>
  <si>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</si>
  <si>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</si>
  <si>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</si>
  <si>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</si>
  <si>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</si>
  <si>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</si>
  <si>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</si>
  <si>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</si>
  <si>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</si>
  <si>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</si>
  <si>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</si>
  <si>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</si>
  <si>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</si>
  <si>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</si>
  <si>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</si>
  <si>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</si>
  <si>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</si>
  <si>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</si>
  <si>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</si>
  <si>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</si>
  <si>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</si>
  <si>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</si>
  <si>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</si>
  <si>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</si>
  <si>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</si>
  <si>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</si>
  <si>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</si>
  <si>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</si>
  <si>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</si>
  <si>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</si>
  <si>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</si>
  <si>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</si>
  <si>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</si>
  <si>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</si>
  <si>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</si>
  <si>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</si>
  <si>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</si>
  <si>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</si>
  <si>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</si>
  <si>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</si>
  <si>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</si>
  <si>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</si>
  <si>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</si>
  <si>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</si>
  <si>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</si>
  <si>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</si>
  <si>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</si>
  <si>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</si>
  <si>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</si>
  <si>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</si>
  <si>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</si>
  <si>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</si>
  <si>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</si>
  <si>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</si>
  <si>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</si>
  <si>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</si>
  <si>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</si>
  <si>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</si>
  <si>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</si>
  <si>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</si>
  <si>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</si>
  <si>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</si>
  <si>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</si>
  <si>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</si>
  <si>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</si>
  <si>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</si>
  <si>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</si>
  <si>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</si>
  <si>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</si>
  <si>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</si>
  <si>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</si>
  <si>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</si>
  <si>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</si>
  <si>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</si>
  <si>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</si>
  <si>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</si>
  <si>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</si>
  <si>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</si>
  <si>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</si>
  <si>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</si>
  <si>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</si>
  <si>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</si>
  <si>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</si>
  <si>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</si>
  <si>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</si>
  <si>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</si>
  <si>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</si>
  <si>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</si>
  <si>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</si>
  <si>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</si>
  <si>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</si>
  <si>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</si>
  <si>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</si>
  <si>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</si>
  <si>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</si>
  <si>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</si>
  <si>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</si>
  <si>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</si>
  <si>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</si>
  <si>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</si>
  <si>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</si>
  <si>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</si>
  <si>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</si>
  <si>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</si>
  <si>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</si>
  <si>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</si>
  <si>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</si>
  <si>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</si>
  <si>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</si>
  <si>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</si>
  <si>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</si>
  <si>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</si>
  <si>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</si>
  <si>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</si>
  <si>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</si>
  <si>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</si>
  <si>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</si>
  <si>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</si>
  <si>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</si>
  <si>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</si>
  <si>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</si>
  <si>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</si>
  <si>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</si>
  <si>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</si>
  <si>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</si>
  <si>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</si>
  <si>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</si>
  <si>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</si>
  <si>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</si>
  <si>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</si>
  <si>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</si>
  <si>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</si>
  <si>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</si>
  <si>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</si>
  <si>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</si>
  <si>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</si>
  <si>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</si>
  <si>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</si>
  <si>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</si>
  <si>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</si>
  <si>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</si>
  <si>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</si>
  <si>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</si>
  <si>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</si>
  <si>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</si>
  <si>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</si>
  <si>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</si>
  <si>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</si>
  <si>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</si>
  <si>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</si>
  <si>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</si>
  <si>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</si>
  <si>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</si>
  <si>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</si>
  <si>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</si>
  <si>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</si>
  <si>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</si>
  <si>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</si>
  <si>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</si>
  <si>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</si>
  <si>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</si>
  <si>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</si>
  <si>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</si>
  <si>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</si>
  <si>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</si>
  <si>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</si>
  <si>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</si>
  <si>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</si>
  <si>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</si>
  <si>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</si>
  <si>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</si>
  <si>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</si>
  <si>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</si>
  <si>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</si>
  <si>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</si>
  <si>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</si>
  <si>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</si>
  <si>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</si>
  <si>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</si>
  <si>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</si>
  <si>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</si>
  <si>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</si>
  <si>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</si>
  <si>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</si>
  <si>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</si>
  <si>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</si>
  <si>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</si>
  <si>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</si>
  <si>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</si>
  <si>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</si>
  <si>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</si>
  <si>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</si>
  <si>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</si>
  <si>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</si>
  <si>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</si>
  <si>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</si>
  <si>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</si>
  <si>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</si>
  <si>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</si>
  <si>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</si>
  <si>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</si>
  <si>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</si>
  <si>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</si>
  <si>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</si>
  <si>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</si>
  <si>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</si>
  <si>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</si>
  <si>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</si>
  <si>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</si>
  <si>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</si>
  <si>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</si>
  <si>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</si>
  <si>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</si>
  <si>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</si>
  <si>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</si>
  <si>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</si>
  <si>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</si>
  <si>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</si>
  <si>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</si>
  <si>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</si>
  <si>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</si>
  <si>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</si>
  <si>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</si>
  <si>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</si>
  <si>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</si>
  <si>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</si>
  <si>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</si>
  <si>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</si>
  <si>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</si>
  <si>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</si>
  <si>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</si>
  <si>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</si>
  <si>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</si>
  <si>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</si>
  <si>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</si>
  <si>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</si>
  <si>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</si>
  <si>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</si>
  <si>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</si>
  <si>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</si>
  <si>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</si>
  <si>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</si>
  <si>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</si>
  <si>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</si>
  <si>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</si>
  <si>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</si>
  <si>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</si>
  <si>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</si>
  <si>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</si>
  <si>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</si>
  <si>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</si>
  <si>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</si>
  <si>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</si>
  <si>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</si>
  <si>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</si>
  <si>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</si>
  <si>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</si>
  <si>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</si>
  <si>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</si>
  <si>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</si>
  <si>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</si>
  <si>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</si>
  <si>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</si>
  <si>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</si>
  <si>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</si>
  <si>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</si>
  <si>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</si>
  <si>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</si>
  <si>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</si>
  <si>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</si>
  <si>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</si>
  <si>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</si>
  <si>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</si>
  <si>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</si>
  <si>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</si>
  <si>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</si>
  <si>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</si>
  <si>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</si>
  <si>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</si>
  <si>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</si>
  <si>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</si>
  <si>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</si>
  <si>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</si>
  <si>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</si>
  <si>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</si>
  <si>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</si>
  <si>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</si>
  <si>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</si>
  <si>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</si>
  <si>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</si>
  <si>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</si>
  <si>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</si>
  <si>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</si>
  <si>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</si>
  <si>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</si>
  <si>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</si>
  <si>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</si>
  <si>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</si>
  <si>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</si>
  <si>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</si>
  <si>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</si>
  <si>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</si>
  <si>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</si>
  <si>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</si>
  <si>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</si>
  <si>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</si>
  <si>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</si>
  <si>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</si>
  <si>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</si>
  <si>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</si>
  <si>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</si>
  <si>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</si>
  <si>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</si>
  <si>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</si>
  <si>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</si>
  <si>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</si>
  <si>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</si>
  <si>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</si>
  <si>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</si>
  <si>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</si>
  <si>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</si>
  <si>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</si>
  <si>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</si>
  <si>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</si>
  <si>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</si>
  <si>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</si>
  <si>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</si>
  <si>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</si>
  <si>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</si>
  <si>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</si>
  <si>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</si>
  <si>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</si>
  <si>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</si>
  <si>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</si>
  <si>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</si>
  <si>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</si>
  <si>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</si>
  <si>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</si>
  <si>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</si>
  <si>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</si>
  <si>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</si>
  <si>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</si>
  <si>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</si>
  <si>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</si>
  <si>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</si>
  <si>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</si>
  <si>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</si>
  <si>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</si>
  <si>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</si>
  <si>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</si>
  <si>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</si>
  <si>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</si>
  <si>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</si>
  <si>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</si>
  <si>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</si>
  <si>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</si>
  <si>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</si>
  <si>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</si>
  <si>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</si>
  <si>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</si>
  <si>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</si>
  <si>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</si>
  <si>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</si>
  <si>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</si>
  <si>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</si>
  <si>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</si>
  <si>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</si>
  <si>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</si>
  <si>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</si>
  <si>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</si>
  <si>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</si>
  <si>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</si>
  <si>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</si>
  <si>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</si>
  <si>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</si>
  <si>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</si>
  <si>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</si>
  <si>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</si>
  <si>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</si>
  <si>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</si>
  <si>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</si>
  <si>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</si>
  <si>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</si>
  <si>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</si>
  <si>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</si>
  <si>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</si>
  <si>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</si>
  <si>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</si>
  <si>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</si>
  <si>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</si>
  <si>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</si>
  <si>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</si>
  <si>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</si>
  <si>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</si>
  <si>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</si>
  <si>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</si>
  <si>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</si>
  <si>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</si>
  <si>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</si>
  <si>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</si>
  <si>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</si>
  <si>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</si>
  <si>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</si>
  <si>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</si>
  <si>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</si>
  <si>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</si>
  <si>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</si>
  <si>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</si>
  <si>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</si>
  <si>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</si>
  <si>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</si>
  <si>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</si>
  <si>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</si>
  <si>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</si>
  <si>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</si>
  <si>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</si>
  <si>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</si>
  <si>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</si>
  <si>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</si>
  <si>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</si>
  <si>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</si>
  <si>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</si>
  <si>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</si>
  <si>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</si>
  <si>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</si>
  <si>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</si>
  <si>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</si>
  <si>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</si>
  <si>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</si>
  <si>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</si>
  <si>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</si>
  <si>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</si>
  <si>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</si>
  <si>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</si>
  <si>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</si>
  <si>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</si>
  <si>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</si>
  <si>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</si>
  <si>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</si>
  <si>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</si>
  <si>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</si>
  <si>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</si>
  <si>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</si>
  <si>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</si>
  <si>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</si>
  <si>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</si>
  <si>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</si>
  <si>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</si>
  <si>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</si>
  <si>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</si>
  <si>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</si>
  <si>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</si>
  <si>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</si>
  <si>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</si>
  <si>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</si>
  <si>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</si>
  <si>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</si>
  <si>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</si>
  <si>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</si>
  <si>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</si>
  <si>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</si>
  <si>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</si>
  <si>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</si>
  <si>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</si>
  <si>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</si>
  <si>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</si>
  <si>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</si>
  <si>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</si>
  <si>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</si>
  <si>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</si>
  <si>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</si>
  <si>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</si>
  <si>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</si>
  <si>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</si>
  <si>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</si>
  <si>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</si>
  <si>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</si>
  <si>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</si>
  <si>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</si>
  <si>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</si>
  <si>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</si>
  <si>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</si>
  <si>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</si>
  <si>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</si>
  <si>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</si>
  <si>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</si>
  <si>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</si>
  <si>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</si>
  <si>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</si>
  <si>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</si>
  <si>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</si>
  <si>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</si>
  <si>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</si>
  <si>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</si>
  <si>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</si>
  <si>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</si>
  <si>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</si>
  <si>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</si>
  <si>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</si>
  <si>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</si>
  <si>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</si>
  <si>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</si>
  <si>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</si>
  <si>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</si>
  <si>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</si>
  <si>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</si>
  <si>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</si>
  <si>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</si>
  <si>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</si>
  <si>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</si>
  <si>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</si>
  <si>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</si>
  <si>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</si>
  <si>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</si>
  <si>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</si>
  <si>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</si>
  <si>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</si>
  <si>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</si>
  <si>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</si>
  <si>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</si>
  <si>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</si>
  <si>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</si>
  <si>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</si>
  <si>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</si>
  <si>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</si>
  <si>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</si>
  <si>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</si>
  <si>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</si>
  <si>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</si>
  <si>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</si>
  <si>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</si>
  <si>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</si>
  <si>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</si>
  <si>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</si>
  <si>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</si>
  <si>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</si>
  <si>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</si>
  <si>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</si>
  <si>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</si>
  <si>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</si>
  <si>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</si>
  <si>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</si>
  <si>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</si>
  <si>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</si>
  <si>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</si>
  <si>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</si>
  <si>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</si>
  <si>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</si>
  <si>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</si>
  <si>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</si>
  <si>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</si>
  <si>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</si>
  <si>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</si>
  <si>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</si>
  <si>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</si>
  <si>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</si>
  <si>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</si>
  <si>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</si>
  <si>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</si>
  <si>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</si>
  <si>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</si>
  <si>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</si>
  <si>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</si>
  <si>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</si>
  <si>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</si>
  <si>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</si>
  <si>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</si>
  <si>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</si>
  <si>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</si>
  <si>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</si>
  <si>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</si>
  <si>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</si>
  <si>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</si>
  <si>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</si>
  <si>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</si>
  <si>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</si>
  <si>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</si>
  <si>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</si>
  <si>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</si>
  <si>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</si>
  <si>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</si>
  <si>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</si>
  <si>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</si>
  <si>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</si>
  <si>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</si>
  <si>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</si>
  <si>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</si>
  <si>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</si>
  <si>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</si>
  <si>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</si>
  <si>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</si>
  <si>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</si>
  <si>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</si>
  <si>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</si>
  <si>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</si>
  <si>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</si>
  <si>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</si>
  <si>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</si>
  <si>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</si>
  <si>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</si>
  <si>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</si>
  <si>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</si>
  <si>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</si>
  <si>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</si>
  <si>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</si>
  <si>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</si>
  <si>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</si>
  <si>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</si>
  <si>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</si>
  <si>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</si>
  <si>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</si>
  <si>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</si>
  <si>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</si>
  <si>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</si>
  <si>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</si>
  <si>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</si>
  <si>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</si>
  <si>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</si>
  <si>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</si>
  <si>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</si>
  <si>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</si>
  <si>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</si>
  <si>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</si>
  <si>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</si>
  <si>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</si>
  <si>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</si>
  <si>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</si>
  <si>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</si>
  <si>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</si>
  <si>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</si>
  <si>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</si>
  <si>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</si>
  <si>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</si>
  <si>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</si>
  <si>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</si>
  <si>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</si>
  <si>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</si>
  <si>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</si>
  <si>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</si>
  <si>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</si>
  <si>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</si>
  <si>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</si>
  <si>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</si>
  <si>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</si>
  <si>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</si>
  <si>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</si>
  <si>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</si>
  <si>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</si>
  <si>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</si>
  <si>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</si>
  <si>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</si>
  <si>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</si>
  <si>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</si>
  <si>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</si>
  <si>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</si>
  <si>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</si>
  <si>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</si>
  <si>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</si>
  <si>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</si>
  <si>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</si>
  <si>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</si>
  <si>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</si>
  <si>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</si>
  <si>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</si>
  <si>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</si>
  <si>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</si>
  <si>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</si>
  <si>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</si>
  <si>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</si>
  <si>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</si>
  <si>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</si>
  <si>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</si>
  <si>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</si>
  <si>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</si>
  <si>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</si>
  <si>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</si>
  <si>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</si>
  <si>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</si>
  <si>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</si>
  <si>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</si>
  <si>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</si>
  <si>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</si>
  <si>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</si>
  <si>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</si>
  <si>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</si>
  <si>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</si>
  <si>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</si>
  <si>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</si>
  <si>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</si>
  <si>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</si>
  <si>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</si>
  <si>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</si>
  <si>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</si>
  <si>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</si>
  <si>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</si>
  <si>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</si>
  <si>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</si>
  <si>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</si>
  <si>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</si>
  <si>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</si>
  <si>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</si>
  <si>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</si>
  <si>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</si>
  <si>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</si>
  <si>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</si>
  <si>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</si>
  <si>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</si>
  <si>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</si>
  <si>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</si>
  <si>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</si>
  <si>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</si>
  <si>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</si>
  <si>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</si>
  <si>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</si>
  <si>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</si>
  <si>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</si>
  <si>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</si>
  <si>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</si>
  <si>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</si>
  <si>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</si>
  <si>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</si>
  <si>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</si>
  <si>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</si>
  <si>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</si>
  <si>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</si>
  <si>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</si>
  <si>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</si>
  <si>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</si>
  <si>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</si>
  <si>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</si>
  <si>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</si>
  <si>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</si>
  <si>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</si>
  <si>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</si>
  <si>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</si>
  <si>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</si>
  <si>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</si>
  <si>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</si>
  <si>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</si>
  <si>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</si>
  <si>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</si>
  <si>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</si>
  <si>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</si>
  <si>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</si>
  <si>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</si>
  <si>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</si>
  <si>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</si>
  <si>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</si>
  <si>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</si>
  <si>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</si>
  <si>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</si>
  <si>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</si>
  <si>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</si>
  <si>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</si>
  <si>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</si>
  <si>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</si>
  <si>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</si>
  <si>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</si>
  <si>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</si>
  <si>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</si>
  <si>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</si>
  <si>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</si>
  <si>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</si>
  <si>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</si>
  <si>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</si>
  <si>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</si>
  <si>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</si>
  <si>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</si>
  <si>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</si>
  <si>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</si>
  <si>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</si>
  <si>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</si>
  <si>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</si>
  <si>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</si>
  <si>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</si>
  <si>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</si>
  <si>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</si>
  <si>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</si>
  <si>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</si>
  <si>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</si>
  <si>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</si>
  <si>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</si>
  <si>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</si>
  <si>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</si>
  <si>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</si>
  <si>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</si>
  <si>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</si>
  <si>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</si>
  <si>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</si>
  <si>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</si>
  <si>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</si>
  <si>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</si>
  <si>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</si>
  <si>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</si>
  <si>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</si>
  <si>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</si>
  <si>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</si>
  <si>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</si>
  <si>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</si>
  <si>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</si>
  <si>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</si>
  <si>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</si>
  <si>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</si>
  <si>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</si>
  <si>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</si>
  <si>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</si>
  <si>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</si>
  <si>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</si>
  <si>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</si>
  <si>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</si>
  <si>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</si>
  <si>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</si>
  <si>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</si>
  <si>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</si>
  <si>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</si>
  <si>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</si>
  <si>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</si>
  <si>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</si>
  <si>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</si>
  <si>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</si>
  <si>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</si>
  <si>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</si>
  <si>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</si>
  <si>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</si>
  <si>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</si>
  <si>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</si>
  <si>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</si>
  <si>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</si>
  <si>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</si>
  <si>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</si>
  <si>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</si>
  <si>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</si>
  <si>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</si>
  <si>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</si>
  <si>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</si>
  <si>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</si>
  <si>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</si>
  <si>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</si>
  <si>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</si>
  <si>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</si>
  <si>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</si>
  <si>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</si>
  <si>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</si>
  <si>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</si>
  <si>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</si>
  <si>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</si>
  <si>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</si>
  <si>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</si>
  <si>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</si>
  <si>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</si>
  <si>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</si>
  <si>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</si>
  <si>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</si>
  <si>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</si>
  <si>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</si>
  <si>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</si>
  <si>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</si>
  <si>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</si>
  <si>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</si>
  <si>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</si>
  <si>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</si>
  <si>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</si>
  <si>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</si>
  <si>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</si>
  <si>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</si>
  <si>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</si>
  <si>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</si>
  <si>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</si>
  <si>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</si>
  <si>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</si>
  <si>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</si>
  <si>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</si>
  <si>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</si>
  <si>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</si>
  <si>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</si>
  <si>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</si>
  <si>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</si>
  <si>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</si>
  <si>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</si>
  <si>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</si>
  <si>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</si>
  <si>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</si>
  <si>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</si>
  <si>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</si>
  <si>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</si>
  <si>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</si>
  <si>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</si>
  <si>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</si>
  <si>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</si>
  <si>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</si>
  <si>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</si>
  <si>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</si>
  <si>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</si>
  <si>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</si>
  <si>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</si>
  <si>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</si>
  <si>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</si>
  <si>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</si>
  <si>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</si>
  <si>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</si>
  <si>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</si>
  <si>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</si>
  <si>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</si>
  <si>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</si>
  <si>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</si>
  <si>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</si>
  <si>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</si>
  <si>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</si>
  <si>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</si>
  <si>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</si>
  <si>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</si>
  <si>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</si>
  <si>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</si>
  <si>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</si>
  <si>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</si>
  <si>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</si>
  <si>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</si>
  <si>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</si>
  <si>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</si>
  <si>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</si>
  <si>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</si>
  <si>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</si>
  <si>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</si>
  <si>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</si>
  <si>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</si>
  <si>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</si>
  <si>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</si>
  <si>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</si>
  <si>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</si>
  <si>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</si>
  <si>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</si>
  <si>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</si>
  <si>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</si>
  <si>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</si>
  <si>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</si>
  <si>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</si>
  <si>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</si>
  <si>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</si>
  <si>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</si>
  <si>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</si>
  <si>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</si>
  <si>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</si>
  <si>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</si>
  <si>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</si>
  <si>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</si>
  <si>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</si>
  <si>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</si>
  <si>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</si>
  <si>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</si>
  <si>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</si>
  <si>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</si>
  <si>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</si>
  <si>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</si>
  <si>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</si>
  <si>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</si>
  <si>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</si>
  <si>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</si>
  <si>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</si>
  <si>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</si>
  <si>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</si>
  <si>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</si>
  <si>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</si>
  <si>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</si>
  <si>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</si>
  <si>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</si>
  <si>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</si>
  <si>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</si>
  <si>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</si>
  <si>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</si>
  <si>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</si>
  <si>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</si>
  <si>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</si>
  <si>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</si>
  <si>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</si>
  <si>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</si>
  <si>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</si>
  <si>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</si>
  <si>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</si>
  <si>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</si>
  <si>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</si>
  <si>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</si>
  <si>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</si>
  <si>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</si>
  <si>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</si>
  <si>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</si>
  <si>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</si>
  <si>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</si>
  <si>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</si>
  <si>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</si>
  <si>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</si>
  <si>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</si>
  <si>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</si>
  <si>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</si>
  <si>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</si>
  <si>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</si>
  <si>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</si>
  <si>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</si>
  <si>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</si>
  <si>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</si>
  <si>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</si>
  <si>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</si>
  <si>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</si>
  <si>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</si>
  <si>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</si>
  <si>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</si>
  <si>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</si>
  <si>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</si>
  <si>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</si>
  <si>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</si>
  <si>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</si>
  <si>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</si>
  <si>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</si>
  <si>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</si>
  <si>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</si>
  <si>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</si>
  <si>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</si>
  <si>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</si>
  <si>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</si>
  <si>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</si>
  <si>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</si>
  <si>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</si>
  <si>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</si>
  <si>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</si>
  <si>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</si>
  <si>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</si>
  <si>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</si>
  <si>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</si>
  <si>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</si>
  <si>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</si>
  <si>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</si>
  <si>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</si>
  <si>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</si>
  <si>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</si>
  <si>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</si>
  <si>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</si>
  <si>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</si>
  <si>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</si>
  <si>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</si>
  <si>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</si>
  <si>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</si>
  <si>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</si>
  <si>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</si>
  <si>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</si>
  <si>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</si>
  <si>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</si>
  <si>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</si>
  <si>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</si>
  <si>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</si>
  <si>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</si>
  <si>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</si>
  <si>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</si>
  <si>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</si>
  <si>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</si>
  <si>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</si>
  <si>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</si>
  <si>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</si>
  <si>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</si>
  <si>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</si>
  <si>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</si>
  <si>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</si>
  <si>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</si>
  <si>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</si>
  <si>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</si>
  <si>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</si>
  <si>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</si>
  <si>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</si>
  <si>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</si>
  <si>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</si>
  <si>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</si>
  <si>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</si>
  <si>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</si>
  <si>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</si>
  <si>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</si>
  <si>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</si>
  <si>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</si>
  <si>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</si>
  <si>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</si>
  <si>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</si>
  <si>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</si>
  <si>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</si>
  <si>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</si>
  <si>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</si>
  <si>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</si>
  <si>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</si>
  <si>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</si>
  <si>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</si>
  <si>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</si>
  <si>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</si>
  <si>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</si>
  <si>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</si>
  <si>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</si>
  <si>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</si>
  <si>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</si>
  <si>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</si>
  <si>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</si>
  <si>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</si>
  <si>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</si>
  <si>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</si>
  <si>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</si>
  <si>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</si>
  <si>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</si>
  <si>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</si>
  <si>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</si>
  <si>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</si>
  <si>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</si>
  <si>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</si>
  <si>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</si>
  <si>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</si>
  <si>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</si>
  <si>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</si>
  <si>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</si>
  <si>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</si>
  <si>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</si>
  <si>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</si>
  <si>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</si>
  <si>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</si>
  <si>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</si>
  <si>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</si>
  <si>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</si>
  <si>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</si>
  <si>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</si>
  <si>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</si>
  <si>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</si>
  <si>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</si>
  <si>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</si>
  <si>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</si>
  <si>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</si>
  <si>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</si>
  <si>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</si>
  <si>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</si>
  <si>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</si>
  <si>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</si>
  <si>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</si>
  <si>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</si>
  <si>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</si>
  <si>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</si>
  <si>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</si>
  <si>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</si>
  <si>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</si>
  <si>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</si>
  <si>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</si>
  <si>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</si>
  <si>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</si>
  <si>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</si>
  <si>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</si>
  <si>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</si>
  <si>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</si>
  <si>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</si>
  <si>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</si>
  <si>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</si>
  <si>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</si>
  <si>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</si>
  <si>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</si>
  <si>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</si>
  <si>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</si>
  <si>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</si>
  <si>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</si>
  <si>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</si>
  <si>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</si>
  <si>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</si>
  <si>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</si>
  <si>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</si>
  <si>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</si>
  <si>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</si>
  <si>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</si>
  <si>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</si>
  <si>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</si>
  <si>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</si>
  <si>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</si>
  <si>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</si>
  <si>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</si>
  <si>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</si>
  <si>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</si>
  <si>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</si>
  <si>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</si>
  <si>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</si>
  <si>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</si>
  <si>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</si>
  <si>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</si>
  <si>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</si>
  <si>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</si>
  <si>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</si>
  <si>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</si>
  <si>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</si>
  <si>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</si>
  <si>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</si>
  <si>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</si>
  <si>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</si>
  <si>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</si>
  <si>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</si>
  <si>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</si>
  <si>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</si>
  <si>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</si>
  <si>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</si>
  <si>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</si>
  <si>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</si>
  <si>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</si>
  <si>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</si>
  <si>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</si>
  <si>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</si>
  <si>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</si>
  <si>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</si>
  <si>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</si>
  <si>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</si>
  <si>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</si>
  <si>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</si>
  <si>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</si>
  <si>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</si>
  <si>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</si>
  <si>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</si>
  <si>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</si>
  <si>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</si>
  <si>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</si>
  <si>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</si>
  <si>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</si>
  <si>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</si>
  <si>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</si>
  <si>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</si>
  <si>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</si>
  <si>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</si>
  <si>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</si>
  <si>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</si>
  <si>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</si>
  <si>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</si>
  <si>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</si>
  <si>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</si>
  <si>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</si>
  <si>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</si>
  <si>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</si>
  <si>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</si>
  <si>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</si>
  <si>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</si>
  <si>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</si>
  <si>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</si>
  <si>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</si>
  <si>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</si>
  <si>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</si>
  <si>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</si>
  <si>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</si>
  <si>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</si>
  <si>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</si>
  <si>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</si>
  <si>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</si>
  <si>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</si>
  <si>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</si>
  <si>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</si>
  <si>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</si>
  <si>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</si>
  <si>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</si>
  <si>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</si>
  <si>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</si>
  <si>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</si>
  <si>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</si>
  <si>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</si>
  <si>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</si>
  <si>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</si>
  <si>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</si>
  <si>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</si>
  <si>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</si>
  <si>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</si>
  <si>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</si>
  <si>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</si>
  <si>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</si>
  <si>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</si>
  <si>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</si>
  <si>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</si>
  <si>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</si>
  <si>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</si>
  <si>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</si>
  <si>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</si>
  <si>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</si>
  <si>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</si>
  <si>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</si>
  <si>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</si>
  <si>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</si>
  <si>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</si>
  <si>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</si>
  <si>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</si>
  <si>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</si>
  <si>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</si>
  <si>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</si>
  <si>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</si>
  <si>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</si>
  <si>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</si>
  <si>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</si>
  <si>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</si>
  <si>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</si>
  <si>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</si>
  <si>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</si>
  <si>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</si>
  <si>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</si>
  <si>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</si>
  <si>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</si>
  <si>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</si>
  <si>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</si>
  <si>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</si>
  <si>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</si>
  <si>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</si>
  <si>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</si>
  <si>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</si>
  <si>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</si>
  <si>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</si>
  <si>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</si>
  <si>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</si>
  <si>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</si>
  <si>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</si>
  <si>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</si>
  <si>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</si>
  <si>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</si>
  <si>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</si>
  <si>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</si>
  <si>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</si>
  <si>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</si>
  <si>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</si>
  <si>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</si>
  <si>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</si>
  <si>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</si>
  <si>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</si>
  <si>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</si>
  <si>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</si>
  <si>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</si>
  <si>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</si>
  <si>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</si>
  <si>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</si>
  <si>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</si>
  <si>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</si>
  <si>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</si>
  <si>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</si>
  <si>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</si>
  <si>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</si>
  <si>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</si>
  <si>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</si>
  <si>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</si>
  <si>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</si>
  <si>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</si>
  <si>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</si>
  <si>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</si>
  <si>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</si>
  <si>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</si>
  <si>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</si>
  <si>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</si>
  <si>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</si>
  <si>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</si>
  <si>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</si>
  <si>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</si>
  <si>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</si>
  <si>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</si>
  <si>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</si>
  <si>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</si>
  <si>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</si>
  <si>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</si>
  <si>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</si>
  <si>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</si>
  <si>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</si>
  <si>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</si>
  <si>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</si>
  <si>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</si>
  <si>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</si>
  <si>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</si>
  <si>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</si>
  <si>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</si>
  <si>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</si>
  <si>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</si>
  <si>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</si>
  <si>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</si>
  <si>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</si>
  <si>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</si>
  <si>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</si>
  <si>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</si>
  <si>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</si>
  <si>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</si>
  <si>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</si>
  <si>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</si>
  <si>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</si>
  <si>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</si>
  <si>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</si>
  <si>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</si>
  <si>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</si>
  <si>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</si>
  <si>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</si>
  <si>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</si>
  <si>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</si>
  <si>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</si>
  <si>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</si>
  <si>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</si>
  <si>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</si>
  <si>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</si>
  <si>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</si>
  <si>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</si>
  <si>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</si>
  <si>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</si>
  <si>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</si>
  <si>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</si>
  <si>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</si>
  <si>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</si>
  <si>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</si>
  <si>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</si>
  <si>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</si>
  <si>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</si>
  <si>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</si>
  <si>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</si>
  <si>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</si>
  <si>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</si>
  <si>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</si>
  <si>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</si>
  <si>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</si>
  <si>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</si>
  <si>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</si>
  <si>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</si>
  <si>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</si>
  <si>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</si>
  <si>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</si>
  <si>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</si>
  <si>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</si>
  <si>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</si>
  <si>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</si>
  <si>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</si>
  <si>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</si>
  <si>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</si>
  <si>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</si>
  <si>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</si>
  <si>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</si>
  <si>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</si>
  <si>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</si>
  <si>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</si>
  <si>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</si>
  <si>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</si>
  <si>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</si>
  <si>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</si>
  <si>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</si>
  <si>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</si>
  <si>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</si>
  <si>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</si>
  <si>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</si>
  <si>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</si>
  <si>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</si>
  <si>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</si>
  <si>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</si>
  <si>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</si>
  <si>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</si>
  <si>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</si>
  <si>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</si>
  <si>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</si>
  <si>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</si>
  <si>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</si>
  <si>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</si>
  <si>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</si>
  <si>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</si>
  <si>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</si>
  <si>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</si>
  <si>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</si>
  <si>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</si>
  <si>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</si>
  <si>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</si>
  <si>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</si>
  <si>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</si>
  <si>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</si>
  <si>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</si>
  <si>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</si>
  <si>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</si>
  <si>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</si>
  <si>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</si>
  <si>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</si>
  <si>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</si>
  <si>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</si>
  <si>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</si>
  <si>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</si>
  <si>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</si>
  <si>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</si>
  <si>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</si>
  <si>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</si>
  <si>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</si>
  <si>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</si>
  <si>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</si>
  <si>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</si>
  <si>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</si>
  <si>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</si>
  <si>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</si>
  <si>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</si>
  <si>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</si>
  <si>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</si>
  <si>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</si>
  <si>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</si>
  <si>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</si>
  <si>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</si>
  <si>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</si>
  <si>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</si>
  <si>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</si>
  <si>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</si>
  <si>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</si>
  <si>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</si>
  <si>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</si>
  <si>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</si>
  <si>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</si>
  <si>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</si>
  <si>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</si>
  <si>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</si>
  <si>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</si>
  <si>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</si>
  <si>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</si>
  <si>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</si>
  <si>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</si>
  <si>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</si>
  <si>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</si>
  <si>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</si>
  <si>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</si>
  <si>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</si>
  <si>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</si>
  <si>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</si>
  <si>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</si>
  <si>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</si>
  <si>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</si>
  <si>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</si>
  <si>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</si>
  <si>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</si>
  <si>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</si>
  <si>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</si>
  <si>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</si>
  <si>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</si>
  <si>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</si>
  <si>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</si>
  <si>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</si>
  <si>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</si>
  <si>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</si>
  <si>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</si>
  <si>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</si>
  <si>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</si>
  <si>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</si>
  <si>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</si>
  <si>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</si>
  <si>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</si>
  <si>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</si>
  <si>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</si>
  <si>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</si>
  <si>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</si>
  <si>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</si>
  <si>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</si>
  <si>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</si>
  <si>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</si>
  <si>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</si>
  <si>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</si>
  <si>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</si>
  <si>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</si>
  <si>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</si>
  <si>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</si>
  <si>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</si>
  <si>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</si>
  <si>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</si>
  <si>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</si>
  <si>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</si>
  <si>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</si>
  <si>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</si>
  <si>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</si>
  <si>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</si>
  <si>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</si>
  <si>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</si>
  <si>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</si>
  <si>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</si>
  <si>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</si>
  <si>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</si>
  <si>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</si>
  <si>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</si>
  <si>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</si>
  <si>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</si>
  <si>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</si>
  <si>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</si>
  <si>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</si>
  <si>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</si>
  <si>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</si>
  <si>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</si>
  <si>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</si>
  <si>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</si>
  <si>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</si>
  <si>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</si>
  <si>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</si>
  <si>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</si>
  <si>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</si>
  <si>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</si>
  <si>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</si>
  <si>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</si>
  <si>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</si>
  <si>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</si>
  <si>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</si>
  <si>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</si>
  <si>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</si>
  <si>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</si>
  <si>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</si>
  <si>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</si>
  <si>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</si>
  <si>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</si>
  <si>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</si>
  <si>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</si>
  <si>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</si>
  <si>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</si>
  <si>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</si>
  <si>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</si>
  <si>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</si>
  <si>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</si>
  <si>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</si>
  <si>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</si>
  <si>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</si>
  <si>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</si>
  <si>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</si>
  <si>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</si>
  <si>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</si>
  <si>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</si>
  <si>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</si>
  <si>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</si>
  <si>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</si>
  <si>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</si>
  <si>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</si>
  <si>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</si>
  <si>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</si>
  <si>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</si>
  <si>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</si>
  <si>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</si>
  <si>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</si>
  <si>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</si>
  <si>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</si>
  <si>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</si>
  <si>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</si>
  <si>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</si>
  <si>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</si>
  <si>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</si>
  <si>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</si>
  <si>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</si>
  <si>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</si>
  <si>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</si>
  <si>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</si>
  <si>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</si>
  <si>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</si>
  <si>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</si>
  <si>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</si>
  <si>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</si>
  <si>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</si>
  <si>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</si>
  <si>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</si>
  <si>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</si>
  <si>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</si>
  <si>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</si>
  <si>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</si>
  <si>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</si>
  <si>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</si>
  <si>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</si>
  <si>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</si>
  <si>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</si>
  <si>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</si>
  <si>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</si>
  <si>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</si>
  <si>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</si>
  <si>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</si>
  <si>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</si>
  <si>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</si>
  <si>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</si>
  <si>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</si>
  <si>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</si>
  <si>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</si>
  <si>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</si>
  <si>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</si>
  <si>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</si>
  <si>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</si>
  <si>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</si>
  <si>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</si>
  <si>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</si>
  <si>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</si>
  <si>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</si>
  <si>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</si>
  <si>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</si>
  <si>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</si>
  <si>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</si>
  <si>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</si>
  <si>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</si>
  <si>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</si>
  <si>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</si>
  <si>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</si>
  <si>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</si>
  <si>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</si>
  <si>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</si>
  <si>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</si>
  <si>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</si>
  <si>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</si>
  <si>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</si>
  <si>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</si>
  <si>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</si>
  <si>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</si>
  <si>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</si>
  <si>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</si>
  <si>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</si>
  <si>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</si>
  <si>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</si>
  <si>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</si>
  <si>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</si>
  <si>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</si>
  <si>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</si>
  <si>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</si>
  <si>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</si>
  <si>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</si>
  <si>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</si>
  <si>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</si>
  <si>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</si>
  <si>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</si>
  <si>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</si>
  <si>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</si>
  <si>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</si>
  <si>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</si>
  <si>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</si>
  <si>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</si>
  <si>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</si>
  <si>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</si>
  <si>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</si>
  <si>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</si>
  <si>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</si>
  <si>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</si>
  <si>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</si>
  <si>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</si>
  <si>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</si>
  <si>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</si>
  <si>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</si>
  <si>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</si>
  <si>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</si>
  <si>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</si>
  <si>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</si>
  <si>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</si>
  <si>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</si>
  <si>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</si>
  <si>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</si>
  <si>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</si>
  <si>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</si>
  <si>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</si>
  <si>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</si>
  <si>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</si>
  <si>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</si>
  <si>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</si>
  <si>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</si>
  <si>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</si>
  <si>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</si>
  <si>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</si>
  <si>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</si>
  <si>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</si>
  <si>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</si>
  <si>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</si>
  <si>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</si>
  <si>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</si>
  <si>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</si>
  <si>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</si>
  <si>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</si>
  <si>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</si>
  <si>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</si>
  <si>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</si>
  <si>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</si>
  <si>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</si>
  <si>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</si>
  <si>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</si>
  <si>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</si>
  <si>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</si>
  <si>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</si>
  <si>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</si>
  <si>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</si>
  <si>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</si>
  <si>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</si>
  <si>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</si>
  <si>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</si>
  <si>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</si>
  <si>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</si>
  <si>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</si>
  <si>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</si>
  <si>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</si>
  <si>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</si>
  <si>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</si>
  <si>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</si>
  <si>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</si>
  <si>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</si>
  <si>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</si>
  <si>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</si>
  <si>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</si>
  <si>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</si>
  <si>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</si>
  <si>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</si>
  <si>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</si>
  <si>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</si>
  <si>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</si>
  <si>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</si>
  <si>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</si>
  <si>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</si>
  <si>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</si>
  <si>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</si>
  <si>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</si>
  <si>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</si>
  <si>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</si>
  <si>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</si>
  <si>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</si>
  <si>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</si>
  <si>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</si>
  <si>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</si>
  <si>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</si>
  <si>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</si>
  <si>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</si>
  <si>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</si>
  <si>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</si>
  <si>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</si>
  <si>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</si>
  <si>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</si>
  <si>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</si>
  <si>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</si>
  <si>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</si>
  <si>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</si>
  <si>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</si>
  <si>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</si>
  <si>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</si>
  <si>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</si>
  <si>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</si>
  <si>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</si>
  <si>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</si>
  <si>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</si>
  <si>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</si>
  <si>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</si>
  <si>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</si>
  <si>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</si>
  <si>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</si>
  <si>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</si>
  <si>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</si>
  <si>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</si>
  <si>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</si>
  <si>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</si>
  <si>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</si>
  <si>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</si>
  <si>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</si>
  <si>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</si>
  <si>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</si>
  <si>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</si>
  <si>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</si>
  <si>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</si>
  <si>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</si>
  <si>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</si>
  <si>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</si>
  <si>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</si>
  <si>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</si>
  <si>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</si>
  <si>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</si>
  <si>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</si>
  <si>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</si>
  <si>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</si>
  <si>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</si>
  <si>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</si>
  <si>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</si>
  <si>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</si>
  <si>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</si>
  <si>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</si>
  <si>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</si>
  <si>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</si>
  <si>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</si>
  <si>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</si>
  <si>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</si>
  <si>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</si>
  <si>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</si>
  <si>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</si>
  <si>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</si>
  <si>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</si>
  <si>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</si>
  <si>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</si>
  <si>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</si>
  <si>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</si>
  <si>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</si>
  <si>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</si>
  <si>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</si>
  <si>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</si>
  <si>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</si>
  <si>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</si>
  <si>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</si>
  <si>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</si>
  <si>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</si>
  <si>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</si>
  <si>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</si>
  <si>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</si>
  <si>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</si>
  <si>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</si>
  <si>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</si>
  <si>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</si>
  <si>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</si>
  <si>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</si>
  <si>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</si>
  <si>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</si>
  <si>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</si>
  <si>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</si>
  <si>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</si>
  <si>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</si>
  <si>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</si>
  <si>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</si>
  <si>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</si>
  <si>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</si>
  <si>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</si>
  <si>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</si>
  <si>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</si>
  <si>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</si>
  <si>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</si>
  <si>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</si>
  <si>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</si>
  <si>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</si>
  <si>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</si>
  <si>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</si>
  <si>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</si>
  <si>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</si>
  <si>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</si>
  <si>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</si>
  <si>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</si>
  <si>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</si>
  <si>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</si>
  <si>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</si>
  <si>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</si>
  <si>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</si>
  <si>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</si>
  <si>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</si>
  <si>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</si>
  <si>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</si>
  <si>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</si>
  <si>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</si>
  <si>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</si>
  <si>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</si>
  <si>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</si>
  <si>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</si>
  <si>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</si>
  <si>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</si>
  <si>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</si>
  <si>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</si>
  <si>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</si>
  <si>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</si>
  <si>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</si>
  <si>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</si>
  <si>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</si>
  <si>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</si>
  <si>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</si>
  <si>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</si>
  <si>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</si>
  <si>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</si>
  <si>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</si>
  <si>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</si>
  <si>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</si>
  <si>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</si>
  <si>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</si>
  <si>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</si>
  <si>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</si>
  <si>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</si>
  <si>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</si>
  <si>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</si>
  <si>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</si>
  <si>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</si>
  <si>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</si>
  <si>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</si>
  <si>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</si>
  <si>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</si>
  <si>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</si>
  <si>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</si>
  <si>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</si>
  <si>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</si>
  <si>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</si>
  <si>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</si>
  <si>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</si>
  <si>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</si>
  <si>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</si>
  <si>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</si>
  <si>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</si>
  <si>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</si>
  <si>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</si>
  <si>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</si>
  <si>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</si>
  <si>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</si>
  <si>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</si>
  <si>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</si>
  <si>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</si>
  <si>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</si>
  <si>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</si>
  <si>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</si>
  <si>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</si>
  <si>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</si>
  <si>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</si>
  <si>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</si>
  <si>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</si>
  <si>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</si>
  <si>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</si>
  <si>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</si>
  <si>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</si>
  <si>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</si>
  <si>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</si>
  <si>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</si>
  <si>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</si>
  <si>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</si>
  <si>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</si>
  <si>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</si>
  <si>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</si>
  <si>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</si>
  <si>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</si>
  <si>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</si>
  <si>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</si>
  <si>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</si>
  <si>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</si>
  <si>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</si>
  <si>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</si>
  <si>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</si>
  <si>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</si>
  <si>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</si>
  <si>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</si>
  <si>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</si>
  <si>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</si>
  <si>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</si>
  <si>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</si>
  <si>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</si>
  <si>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</si>
  <si>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</si>
  <si>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</si>
  <si>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</si>
  <si>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</si>
  <si>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</si>
  <si>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</si>
  <si>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</si>
  <si>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</si>
  <si>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</si>
  <si>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</si>
  <si>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</si>
  <si>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</si>
  <si>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</si>
  <si>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</si>
  <si>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</si>
  <si>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</si>
  <si>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</si>
  <si>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</si>
  <si>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</si>
  <si>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</si>
  <si>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</si>
  <si>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</si>
  <si>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</si>
  <si>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</si>
  <si>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</si>
  <si>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</si>
  <si>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</si>
  <si>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</si>
  <si>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</si>
  <si>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</si>
  <si>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</si>
  <si>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</si>
  <si>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</si>
  <si>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</si>
  <si>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</si>
  <si>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</si>
  <si>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</si>
  <si>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</si>
  <si>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</si>
  <si>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</si>
  <si>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</si>
  <si>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</si>
  <si>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</si>
  <si>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</si>
  <si>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</si>
  <si>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</si>
  <si>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</si>
  <si>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</si>
  <si>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</si>
  <si>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</si>
  <si>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</si>
  <si>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</si>
  <si>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</si>
  <si>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</si>
  <si>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</si>
  <si>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</si>
  <si>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</si>
  <si>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</si>
  <si>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</si>
  <si>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</si>
  <si>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</si>
  <si>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</si>
  <si>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</si>
  <si>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</si>
  <si>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</si>
  <si>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</si>
  <si>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</si>
  <si>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</si>
  <si>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</si>
  <si>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</si>
  <si>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</si>
  <si>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</si>
  <si>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</si>
  <si>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</si>
  <si>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</si>
  <si>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</si>
  <si>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</si>
  <si>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</si>
  <si>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</si>
  <si>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</si>
  <si>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</si>
  <si>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</si>
  <si>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</si>
  <si>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</si>
  <si>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</si>
  <si>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</si>
  <si>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</si>
  <si>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</si>
  <si>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</si>
  <si>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</si>
  <si>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</si>
  <si>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</si>
  <si>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</si>
  <si>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</si>
  <si>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</si>
  <si>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</si>
  <si>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</si>
  <si>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</si>
  <si>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</si>
  <si>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</si>
  <si>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</si>
  <si>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</si>
  <si>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</si>
  <si>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</si>
  <si>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</si>
  <si>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</si>
  <si>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</si>
  <si>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</si>
  <si>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</si>
  <si>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</si>
  <si>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</si>
  <si>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</si>
  <si>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</si>
  <si>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</si>
  <si>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</si>
  <si>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</si>
  <si>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</si>
  <si>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</si>
  <si>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</si>
  <si>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</si>
  <si>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</si>
  <si>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</si>
  <si>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</si>
  <si>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</si>
  <si>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</si>
  <si>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</si>
  <si>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</si>
  <si>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</si>
  <si>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</si>
  <si>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</si>
  <si>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</si>
  <si>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</si>
  <si>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</si>
  <si>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</si>
  <si>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</si>
  <si>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</si>
  <si>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</si>
  <si>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</si>
  <si>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</si>
  <si>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</si>
  <si>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</si>
  <si>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</si>
  <si>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</si>
  <si>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</si>
  <si>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</si>
  <si>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</si>
  <si>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</si>
  <si>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</si>
  <si>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</si>
  <si>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</si>
  <si>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</si>
  <si>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</si>
  <si>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</si>
  <si>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</si>
  <si>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</si>
  <si>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</si>
  <si>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</si>
  <si>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</si>
  <si>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</si>
  <si>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</si>
  <si>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</si>
  <si>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</si>
  <si>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</si>
  <si>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</si>
  <si>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</si>
  <si>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</si>
  <si>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</si>
  <si>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</si>
  <si>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</si>
  <si>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</si>
  <si>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</si>
  <si>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</si>
  <si>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</si>
  <si>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</si>
  <si>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</si>
  <si>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</si>
  <si>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</si>
  <si>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</si>
  <si>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</si>
  <si>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</si>
  <si>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</si>
  <si>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</si>
  <si>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</si>
  <si>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</si>
  <si>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</si>
  <si>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</si>
  <si>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</si>
  <si>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</si>
  <si>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</si>
  <si>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</si>
  <si>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</si>
  <si>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</si>
  <si>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</si>
  <si>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</si>
  <si>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</si>
  <si>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</si>
  <si>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</si>
  <si>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</si>
  <si>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</si>
  <si>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</si>
  <si>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</si>
  <si>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</si>
  <si>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</si>
  <si>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</si>
  <si>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</si>
  <si>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</si>
  <si>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</si>
  <si>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</si>
  <si>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</si>
  <si>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</si>
  <si>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</si>
  <si>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</si>
  <si>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</si>
  <si>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</si>
  <si>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</si>
  <si>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</si>
  <si>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</si>
  <si>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</si>
  <si>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</si>
  <si>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</si>
  <si>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</si>
  <si>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</si>
  <si>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</si>
  <si>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</si>
  <si>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</si>
  <si>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</si>
  <si>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</si>
  <si>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</si>
  <si>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</si>
  <si>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</si>
  <si>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</si>
  <si>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</si>
  <si>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</si>
  <si>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</si>
  <si>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</si>
  <si>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</si>
  <si>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</si>
  <si>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</si>
  <si>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</si>
  <si>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</si>
  <si>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</si>
  <si>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</si>
  <si>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</si>
  <si>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</si>
  <si>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</si>
  <si>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</si>
  <si>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</si>
  <si>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</si>
  <si>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</si>
  <si>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</si>
  <si>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</si>
  <si>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</si>
  <si>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</si>
  <si>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</si>
  <si>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</si>
  <si>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</si>
  <si>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</si>
  <si>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</si>
  <si>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</si>
  <si>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</si>
  <si>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</si>
  <si>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</si>
  <si>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</si>
  <si>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</si>
  <si>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</si>
  <si>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</si>
  <si>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</si>
  <si>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</si>
  <si>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</si>
  <si>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</si>
  <si>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</si>
  <si>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</si>
  <si>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</si>
  <si>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</si>
  <si>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</si>
  <si>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</si>
  <si>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</si>
  <si>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</si>
  <si>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</si>
  <si>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</si>
  <si>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</si>
  <si>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</si>
  <si>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</si>
  <si>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</si>
  <si>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</si>
  <si>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</si>
  <si>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</si>
  <si>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</si>
  <si>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</si>
  <si>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</si>
  <si>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</si>
  <si>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</si>
  <si>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</si>
  <si>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</si>
  <si>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</si>
  <si>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</si>
  <si>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</si>
  <si>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</si>
  <si>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</si>
  <si>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</si>
  <si>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</si>
  <si>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</si>
  <si>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</si>
  <si>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</si>
  <si>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</si>
  <si>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</si>
  <si>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</si>
  <si>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</si>
  <si>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</si>
  <si>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</si>
  <si>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</si>
  <si>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</si>
  <si>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</si>
  <si>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</si>
  <si>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</si>
  <si>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</si>
  <si>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</si>
  <si>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</si>
  <si>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</si>
  <si>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</si>
  <si>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</si>
  <si>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</si>
  <si>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</si>
  <si>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</si>
  <si>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</si>
  <si>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</si>
  <si>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</si>
  <si>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</si>
  <si>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</si>
  <si>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</si>
  <si>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</si>
  <si>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</si>
  <si>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</si>
  <si>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</si>
  <si>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</si>
  <si>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</si>
  <si>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</si>
  <si>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</si>
  <si>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</si>
  <si>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</si>
  <si>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</si>
  <si>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</si>
  <si>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</si>
  <si>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</si>
  <si>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</si>
  <si>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</si>
  <si>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</si>
  <si>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</si>
  <si>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</si>
  <si>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</si>
  <si>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</si>
  <si>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</si>
  <si>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</si>
  <si>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</si>
  <si>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</si>
  <si>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</si>
  <si>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</si>
  <si>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</si>
  <si>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</si>
  <si>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</si>
  <si>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</si>
  <si>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</si>
  <si>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</si>
  <si>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</si>
  <si>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</si>
  <si>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</si>
  <si>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</si>
  <si>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</si>
  <si>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</si>
  <si>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</si>
  <si>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</si>
  <si>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</si>
  <si>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</si>
  <si>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</si>
  <si>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</si>
  <si>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</si>
  <si>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</si>
  <si>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</si>
  <si>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</si>
  <si>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</si>
  <si>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</si>
  <si>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</si>
  <si>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</si>
  <si>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</si>
  <si>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</si>
  <si>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</si>
  <si>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</si>
  <si>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</si>
  <si>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</si>
  <si>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</si>
  <si>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</si>
  <si>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</si>
  <si>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</si>
  <si>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</si>
  <si>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</si>
  <si>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</si>
  <si>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</si>
  <si>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</si>
  <si>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</si>
  <si>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</si>
  <si>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</si>
  <si>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</si>
  <si>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</si>
  <si>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</si>
  <si>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</si>
  <si>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</si>
  <si>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</si>
  <si>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</si>
  <si>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</si>
  <si>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</si>
  <si>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</si>
  <si>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</si>
  <si>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</si>
  <si>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</si>
  <si>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</si>
  <si>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</si>
  <si>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</si>
  <si>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</si>
  <si>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</si>
  <si>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</si>
  <si>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</si>
  <si>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</si>
  <si>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</si>
  <si>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</si>
  <si>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</si>
  <si>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</si>
  <si>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</si>
  <si>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</si>
  <si>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</si>
  <si>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</si>
  <si>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</si>
  <si>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</si>
  <si>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</si>
  <si>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</si>
  <si>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</si>
  <si>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</si>
  <si>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</si>
  <si>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</si>
  <si>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</si>
  <si>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</si>
  <si>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</si>
  <si>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</si>
  <si>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</si>
  <si>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</si>
  <si>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</si>
  <si>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</si>
  <si>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</si>
  <si>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</si>
  <si>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</si>
  <si>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</si>
  <si>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</si>
  <si>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</si>
  <si>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</si>
  <si>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</si>
  <si>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</si>
  <si>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</si>
  <si>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</si>
  <si>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</si>
  <si>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</si>
  <si>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</si>
  <si>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</si>
  <si>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</si>
  <si>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</si>
  <si>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</si>
  <si>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</si>
  <si>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</si>
  <si>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</si>
  <si>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</si>
  <si>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</si>
  <si>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</si>
  <si>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</si>
  <si>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</si>
  <si>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</si>
  <si>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</si>
  <si>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</si>
  <si>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</si>
  <si>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</si>
  <si>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</si>
  <si>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</si>
  <si>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</si>
  <si>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</si>
  <si>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</si>
  <si>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</si>
  <si>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</si>
  <si>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</si>
  <si>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</si>
  <si>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</si>
  <si>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</si>
  <si>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</si>
  <si>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</si>
  <si>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</si>
  <si>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</si>
  <si>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</si>
  <si>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</si>
  <si>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</si>
  <si>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</si>
  <si>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</si>
  <si>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</si>
  <si>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</si>
  <si>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</si>
  <si>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</si>
  <si>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</si>
  <si>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</si>
  <si>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</si>
  <si>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</si>
  <si>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</si>
  <si>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</si>
  <si>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</si>
  <si>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</si>
  <si>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</si>
  <si>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</si>
  <si>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</si>
  <si>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</si>
  <si>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</si>
  <si>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</si>
  <si>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</si>
  <si>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</si>
  <si>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</si>
  <si>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</si>
  <si>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</si>
  <si>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</si>
  <si>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</si>
  <si>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</si>
  <si>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</si>
  <si>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</si>
  <si>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</si>
  <si>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</si>
  <si>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</si>
  <si>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</si>
  <si>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</si>
  <si>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</si>
  <si>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</si>
  <si>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</si>
  <si>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</si>
  <si>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</si>
  <si>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</si>
  <si>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</si>
  <si>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</si>
  <si>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</si>
  <si>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</si>
  <si>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</si>
  <si>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</si>
  <si>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</si>
  <si>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</si>
  <si>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</si>
  <si>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</si>
  <si>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</si>
  <si>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</si>
  <si>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</si>
  <si>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</si>
  <si>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</si>
  <si>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</si>
  <si>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</si>
  <si>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</si>
  <si>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</si>
  <si>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</si>
  <si>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</si>
  <si>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</si>
  <si>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</si>
  <si>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</si>
  <si>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</si>
  <si>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</si>
  <si>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</si>
  <si>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</si>
  <si>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</si>
  <si>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</si>
  <si>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</si>
  <si>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</si>
  <si>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</si>
  <si>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</si>
  <si>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</si>
  <si>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</si>
  <si>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</si>
  <si>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</si>
  <si>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</si>
  <si>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</si>
  <si>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</si>
  <si>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</si>
  <si>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</si>
  <si>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</si>
  <si>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</si>
  <si>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</si>
  <si>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</si>
  <si>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</si>
  <si>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</si>
  <si>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</si>
  <si>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</si>
  <si>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</si>
  <si>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</si>
  <si>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</si>
  <si>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</si>
  <si>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</si>
  <si>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</si>
  <si>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</si>
  <si>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</si>
  <si>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</si>
  <si>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</si>
  <si>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</si>
  <si>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</si>
  <si>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</si>
  <si>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</si>
  <si>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</si>
  <si>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</si>
  <si>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</si>
  <si>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</si>
  <si>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</si>
  <si>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</si>
  <si>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</si>
  <si>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</si>
  <si>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</si>
  <si>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</si>
  <si>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</si>
  <si>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</si>
  <si>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</si>
  <si>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</si>
  <si>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</si>
  <si>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</si>
  <si>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</si>
  <si>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</si>
  <si>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</si>
  <si>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</si>
  <si>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</si>
  <si>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</si>
  <si>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</si>
  <si>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</si>
  <si>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</si>
  <si>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</si>
  <si>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</si>
  <si>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</si>
  <si>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</si>
  <si>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</si>
  <si>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</si>
  <si>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</si>
  <si>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</si>
  <si>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</si>
  <si>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</si>
  <si>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</si>
  <si>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</si>
  <si>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</si>
  <si>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</si>
  <si>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</si>
  <si>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</si>
  <si>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</si>
  <si>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</si>
  <si>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</si>
  <si>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</si>
  <si>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</si>
  <si>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</si>
  <si>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</si>
  <si>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</si>
  <si>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</si>
  <si>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</si>
  <si>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</si>
  <si>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</si>
  <si>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</si>
  <si>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</si>
  <si>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</si>
  <si>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</si>
  <si>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</si>
  <si>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</si>
  <si>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</si>
  <si>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</si>
  <si>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</si>
  <si>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</si>
  <si>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</si>
  <si>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</si>
  <si>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</si>
  <si>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</si>
  <si>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</si>
  <si>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</si>
  <si>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</si>
  <si>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</si>
  <si>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</si>
  <si>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</si>
  <si>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</si>
  <si>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</si>
  <si>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</si>
  <si>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</si>
  <si>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</si>
  <si>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</si>
  <si>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</si>
  <si>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</si>
  <si>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</si>
  <si>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</si>
  <si>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</si>
  <si>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</si>
  <si>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</si>
  <si>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</si>
  <si>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</si>
  <si>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</si>
  <si>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</si>
  <si>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</si>
  <si>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</si>
  <si>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</si>
  <si>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</si>
  <si>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</si>
  <si>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</si>
  <si>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</si>
  <si>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</si>
  <si>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</si>
  <si>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</si>
  <si>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</si>
  <si>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</si>
  <si>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</si>
  <si>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</si>
  <si>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</si>
  <si>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</si>
  <si>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</si>
  <si>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</si>
  <si>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</si>
  <si>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</si>
  <si>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</si>
  <si>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</si>
  <si>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</si>
  <si>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</si>
  <si>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</si>
  <si>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</si>
  <si>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</si>
  <si>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</si>
  <si>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</si>
  <si>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</si>
  <si>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</si>
  <si>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</si>
  <si>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</si>
  <si>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</si>
  <si>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</si>
  <si>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</si>
  <si>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</si>
  <si>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</si>
  <si>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</si>
  <si>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</si>
  <si>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</si>
  <si>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</si>
  <si>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</si>
  <si>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</si>
  <si>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</si>
  <si>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</si>
  <si>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</si>
  <si>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</si>
  <si>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</si>
  <si>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</si>
  <si>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</si>
  <si>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</si>
  <si>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</si>
  <si>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</si>
  <si>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</si>
  <si>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</si>
  <si>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</si>
  <si>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</si>
  <si>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</si>
  <si>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</si>
  <si>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</si>
  <si>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</si>
  <si>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</si>
  <si>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</si>
  <si>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</si>
  <si>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</si>
  <si>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</si>
  <si>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</si>
  <si>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</si>
  <si>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</si>
  <si>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</si>
  <si>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</si>
  <si>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</si>
  <si>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</si>
  <si>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</si>
  <si>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</si>
  <si>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</si>
  <si>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</si>
  <si>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</si>
  <si>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</si>
  <si>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</si>
  <si>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</si>
  <si>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</si>
  <si>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</si>
  <si>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</si>
  <si>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</si>
  <si>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</si>
  <si>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</si>
  <si>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</si>
  <si>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</si>
  <si>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</si>
  <si>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</si>
  <si>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</si>
  <si>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</si>
  <si>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</si>
  <si>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</si>
  <si>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</si>
  <si>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</si>
  <si>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</si>
  <si>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</si>
  <si>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</si>
  <si>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</si>
  <si>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</si>
  <si>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</si>
  <si>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</si>
  <si>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</si>
  <si>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</si>
  <si>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</si>
  <si>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</si>
  <si>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</si>
  <si>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</si>
  <si>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</si>
  <si>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</si>
  <si>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</si>
  <si>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</si>
  <si>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</si>
  <si>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</si>
  <si>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</si>
  <si>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</si>
  <si>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</si>
  <si>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</si>
  <si>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</si>
  <si>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</si>
  <si>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</si>
  <si>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</si>
  <si>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</si>
  <si>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</si>
  <si>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</si>
  <si>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</si>
  <si>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</si>
  <si>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</si>
  <si>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</si>
  <si>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</si>
  <si>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</si>
  <si>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</si>
  <si>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</si>
  <si>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</si>
  <si>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</si>
  <si>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</si>
  <si>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</si>
  <si>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</si>
  <si>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</si>
  <si>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</si>
  <si>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</si>
  <si>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</si>
  <si>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</si>
  <si>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</si>
  <si>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</si>
  <si>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</si>
  <si>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</si>
  <si>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</si>
  <si>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</si>
  <si>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</si>
  <si>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</si>
  <si>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</si>
  <si>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</si>
  <si>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</si>
  <si>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</si>
  <si>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</si>
  <si>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</si>
  <si>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</si>
  <si>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</si>
  <si>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</si>
  <si>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</si>
  <si>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</si>
  <si>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</si>
  <si>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</si>
  <si>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</si>
  <si>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</si>
  <si>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</si>
  <si>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</si>
  <si>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</si>
  <si>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</si>
  <si>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</si>
  <si>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</si>
  <si>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</si>
  <si>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</si>
  <si>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</si>
  <si>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</si>
  <si>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</si>
  <si>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</si>
  <si>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</si>
  <si>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</si>
  <si>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</si>
  <si>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</si>
  <si>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</si>
  <si>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</si>
  <si>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</si>
  <si>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</si>
  <si>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</si>
  <si>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</si>
  <si>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</si>
  <si>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</si>
  <si>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</si>
  <si>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</si>
  <si>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</si>
  <si>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</si>
  <si>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</si>
  <si>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</si>
  <si>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</si>
  <si>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</si>
  <si>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</si>
  <si>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</si>
  <si>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</si>
  <si>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</si>
  <si>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</si>
  <si>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</si>
  <si>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</si>
  <si>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</si>
  <si>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</si>
  <si>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</si>
  <si>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</si>
  <si>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</si>
  <si>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</si>
  <si>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</si>
  <si>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</si>
  <si>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</si>
  <si>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</si>
  <si>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</si>
  <si>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</si>
  <si>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</si>
  <si>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</si>
  <si>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</si>
  <si>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</si>
  <si>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</si>
  <si>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</si>
  <si>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</si>
  <si>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</si>
  <si>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</si>
  <si>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</si>
  <si>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</si>
  <si>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</si>
  <si>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</si>
  <si>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</si>
  <si>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</si>
  <si>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</si>
  <si>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</si>
  <si>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</si>
  <si>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</si>
  <si>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</si>
  <si>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</si>
  <si>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</si>
  <si>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</si>
  <si>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</si>
  <si>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</si>
  <si>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</si>
  <si>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</si>
  <si>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</si>
  <si>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</si>
  <si>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</si>
  <si>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</si>
  <si>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</si>
  <si>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</si>
  <si>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</si>
  <si>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</si>
  <si>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</si>
  <si>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</si>
  <si>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</si>
  <si>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</si>
  <si>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</si>
  <si>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</si>
  <si>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</si>
  <si>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</si>
  <si>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</si>
  <si>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</si>
  <si>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</si>
  <si>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</si>
  <si>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</si>
  <si>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</si>
  <si>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</si>
  <si>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</si>
  <si>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</si>
  <si>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</si>
  <si>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</si>
  <si>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</si>
  <si>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</si>
  <si>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</si>
  <si>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</si>
  <si>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</si>
  <si>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</si>
  <si>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</si>
  <si>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</si>
  <si>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</si>
  <si>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</si>
  <si>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</si>
  <si>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</si>
  <si>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</si>
  <si>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</si>
  <si>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</si>
  <si>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</si>
  <si>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</si>
  <si>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</si>
  <si>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</si>
  <si>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</si>
  <si>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</si>
  <si>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</si>
  <si>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</si>
  <si>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</si>
  <si>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</si>
  <si>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</si>
  <si>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</si>
  <si>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</si>
  <si>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</si>
  <si>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</si>
  <si>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</si>
  <si>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</si>
  <si>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</si>
  <si>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</si>
  <si>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</si>
  <si>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</si>
  <si>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</si>
  <si>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</si>
  <si>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</si>
  <si>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</si>
  <si>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</si>
  <si>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</si>
  <si>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</si>
  <si>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</si>
  <si>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</si>
  <si>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</si>
  <si>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</si>
  <si>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</si>
  <si>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</si>
  <si>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</si>
  <si>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</si>
  <si>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</si>
  <si>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</si>
  <si>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</si>
  <si>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</si>
  <si>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</si>
  <si>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</si>
  <si>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</si>
  <si>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</si>
  <si>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</si>
  <si>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</si>
  <si>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</si>
  <si>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</si>
  <si>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</si>
  <si>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</si>
  <si>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</si>
  <si>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</si>
  <si>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</si>
  <si>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</si>
  <si>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</si>
  <si>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</si>
  <si>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</si>
  <si>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</si>
  <si>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</si>
  <si>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</si>
  <si>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</si>
  <si>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</si>
  <si>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</si>
  <si>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</si>
  <si>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</si>
  <si>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</si>
  <si>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</si>
  <si>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</si>
  <si>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</si>
  <si>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</si>
  <si>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</si>
  <si>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</si>
  <si>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</si>
  <si>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</si>
  <si>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</si>
  <si>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</si>
  <si>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</si>
  <si>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</si>
  <si>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</si>
  <si>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</si>
  <si>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</si>
  <si>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</si>
  <si>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</si>
  <si>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</si>
  <si>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</si>
  <si>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</si>
  <si>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</si>
  <si>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</si>
  <si>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</si>
  <si>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</si>
  <si>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</si>
  <si>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</si>
  <si>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</si>
  <si>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</si>
  <si>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</si>
  <si>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</si>
  <si>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</si>
  <si>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</si>
  <si>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</si>
  <si>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</si>
  <si>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</si>
  <si>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</si>
  <si>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</si>
  <si>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</si>
  <si>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</si>
  <si>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</si>
  <si>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</si>
  <si>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</si>
  <si>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</si>
  <si>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</si>
  <si>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</si>
  <si>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</si>
  <si>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</si>
  <si>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</si>
  <si>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</si>
  <si>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</si>
  <si>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</si>
  <si>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</si>
  <si>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</si>
  <si>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</si>
  <si>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</si>
  <si>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</si>
  <si>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</si>
  <si>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</si>
  <si>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</si>
  <si>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</si>
  <si>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</si>
  <si>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</si>
  <si>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</si>
  <si>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</si>
  <si>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</si>
  <si>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</si>
  <si>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</si>
  <si>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</si>
  <si>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</si>
  <si>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</si>
  <si>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</si>
  <si>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</si>
  <si>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</si>
  <si>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</si>
  <si>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</si>
  <si>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</si>
  <si>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</si>
  <si>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</si>
  <si>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</si>
  <si>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</si>
  <si>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</si>
  <si>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</si>
  <si>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</si>
  <si>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</si>
  <si>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</si>
  <si>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</si>
  <si>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</si>
  <si>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</si>
  <si>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</si>
  <si>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</si>
  <si>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</si>
  <si>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</si>
  <si>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</si>
  <si>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</si>
  <si>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</si>
  <si>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</si>
  <si>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</si>
  <si>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</si>
  <si>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</si>
  <si>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</si>
  <si>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</si>
  <si>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</si>
  <si>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</si>
  <si>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</si>
  <si>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</si>
  <si>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</si>
  <si>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</si>
  <si>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</si>
  <si>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</si>
  <si>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</si>
  <si>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</si>
  <si>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</si>
  <si>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</si>
  <si>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</si>
  <si>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</si>
  <si>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</si>
  <si>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</si>
  <si>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</si>
  <si>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</si>
  <si>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</si>
  <si>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</si>
  <si>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</si>
  <si>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</si>
  <si>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</si>
  <si>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</si>
  <si>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</si>
  <si>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</si>
  <si>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</si>
  <si>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</si>
  <si>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</si>
  <si>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</si>
  <si>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</si>
  <si>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</si>
  <si>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</si>
  <si>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</si>
  <si>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</si>
  <si>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</si>
  <si>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</si>
  <si>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</si>
  <si>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</si>
  <si>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</si>
  <si>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</si>
  <si>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</si>
  <si>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</si>
  <si>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</si>
  <si>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</si>
  <si>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</si>
  <si>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</si>
  <si>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</si>
  <si>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</si>
  <si>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</si>
  <si>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</si>
  <si>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</si>
  <si>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</si>
  <si>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</si>
  <si>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</si>
  <si>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</si>
  <si>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</si>
  <si>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</si>
  <si>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</si>
  <si>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</si>
  <si>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</si>
  <si>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</si>
  <si>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</si>
  <si>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</si>
  <si>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</si>
  <si>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</si>
  <si>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</si>
  <si>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</si>
  <si>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</si>
  <si>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</si>
  <si>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</si>
  <si>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</si>
  <si>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</si>
  <si>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</si>
  <si>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</si>
  <si>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</si>
  <si>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</si>
  <si>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</si>
  <si>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</si>
  <si>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</si>
  <si>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</si>
  <si>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</si>
  <si>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</si>
  <si>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</si>
  <si>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</si>
  <si>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</si>
  <si>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</si>
  <si>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</si>
  <si>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</si>
  <si>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</si>
  <si>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</si>
  <si>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</si>
  <si>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</si>
  <si>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</si>
  <si>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</si>
  <si>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</si>
  <si>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</si>
  <si>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</si>
  <si>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</si>
  <si>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</si>
  <si>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</si>
  <si>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</si>
  <si>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</si>
  <si>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</si>
  <si>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</si>
  <si>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</si>
  <si>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</si>
  <si>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</si>
  <si>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</si>
  <si>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</si>
  <si>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</si>
  <si>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</si>
  <si>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</si>
  <si>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</si>
  <si>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</si>
  <si>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</si>
  <si>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</si>
  <si>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</si>
  <si>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</si>
  <si>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</si>
  <si>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</si>
  <si>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</si>
  <si>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</si>
  <si>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</si>
  <si>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</si>
  <si>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</si>
  <si>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</si>
  <si>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</si>
  <si>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</si>
  <si>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</si>
  <si>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</si>
  <si>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</si>
  <si>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</si>
  <si>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</si>
  <si>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</si>
  <si>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</si>
  <si>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</si>
  <si>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</si>
  <si>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</si>
  <si>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</si>
  <si>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</si>
  <si>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</si>
  <si>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</si>
  <si>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</si>
  <si>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</si>
  <si>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</si>
  <si>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</si>
  <si>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</si>
  <si>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</si>
  <si>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</si>
  <si>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</si>
  <si>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</si>
  <si>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</si>
  <si>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</si>
  <si>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</si>
  <si>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</si>
  <si>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</si>
  <si>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</si>
  <si>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</si>
  <si>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</si>
  <si>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</si>
  <si>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</si>
  <si>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</si>
  <si>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</si>
  <si>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</si>
  <si>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</si>
  <si>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</si>
  <si>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</si>
  <si>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</si>
  <si>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</si>
  <si>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</si>
  <si>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</si>
  <si>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</si>
  <si>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</si>
  <si>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</si>
  <si>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</si>
  <si>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</si>
  <si>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</si>
  <si>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</si>
  <si>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</si>
  <si>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</si>
  <si>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</si>
  <si>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</si>
  <si>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</si>
  <si>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</si>
  <si>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</si>
  <si>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</si>
  <si>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</si>
  <si>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</si>
  <si>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</si>
  <si>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</si>
  <si>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</si>
  <si>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</si>
  <si>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</si>
  <si>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</si>
  <si>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</si>
  <si>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</si>
  <si>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</si>
  <si>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</si>
  <si>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</si>
  <si>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</si>
  <si>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</si>
  <si>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</si>
  <si>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</si>
  <si>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</si>
  <si>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</si>
  <si>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</si>
  <si>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</si>
  <si>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</si>
  <si>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</si>
  <si>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</si>
  <si>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</si>
  <si>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</si>
  <si>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</si>
  <si>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</si>
  <si>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</si>
  <si>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</si>
  <si>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</si>
  <si>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</si>
  <si>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</si>
  <si>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</si>
  <si>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</si>
  <si>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</si>
  <si>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</si>
  <si>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</si>
  <si>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</si>
  <si>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</si>
  <si>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</si>
  <si>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</si>
  <si>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</si>
  <si>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</si>
  <si>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</si>
  <si>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</si>
  <si>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</si>
  <si>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</si>
  <si>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</si>
  <si>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</si>
  <si>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</si>
  <si>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</si>
  <si>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</si>
  <si>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</si>
  <si>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</si>
  <si>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</si>
  <si>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</si>
  <si>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</si>
  <si>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</si>
  <si>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</si>
  <si>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</si>
  <si>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</si>
  <si>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</si>
  <si>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</si>
  <si>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</si>
  <si>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</si>
  <si>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</si>
  <si>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</si>
  <si>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</si>
  <si>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</si>
  <si>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</si>
  <si>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</si>
  <si>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</si>
  <si>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</si>
  <si>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</si>
  <si>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</si>
  <si>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</si>
  <si>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</si>
  <si>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</si>
  <si>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</si>
  <si>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</si>
  <si>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</si>
  <si>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</si>
  <si>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</si>
  <si>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</si>
  <si>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</si>
  <si>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</si>
  <si>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</si>
  <si>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</si>
  <si>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</si>
  <si>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</si>
  <si>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</si>
  <si>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</si>
  <si>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</si>
  <si>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</si>
  <si>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</si>
  <si>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</si>
  <si>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</si>
  <si>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</si>
  <si>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</si>
  <si>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</si>
  <si>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</si>
  <si>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</si>
  <si>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</si>
  <si>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</si>
  <si>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</si>
  <si>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</si>
  <si>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</si>
  <si>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</si>
  <si>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</si>
  <si>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</si>
  <si>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</si>
  <si>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</si>
  <si>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</si>
  <si>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</si>
  <si>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</si>
  <si>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</si>
  <si>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</si>
  <si>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</si>
  <si>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</si>
  <si>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</si>
  <si>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</si>
  <si>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</si>
  <si>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</si>
  <si>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</si>
  <si>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</si>
  <si>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</si>
  <si>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</si>
  <si>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</si>
  <si>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</si>
  <si>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</si>
  <si>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</si>
  <si>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</si>
  <si>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</si>
  <si>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</si>
  <si>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</si>
  <si>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</si>
  <si>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</si>
  <si>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</si>
  <si>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</si>
  <si>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</si>
  <si>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</si>
  <si>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</si>
  <si>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</si>
  <si>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</si>
  <si>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</si>
  <si>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</si>
  <si>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</si>
  <si>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</si>
  <si>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</si>
  <si>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</si>
  <si>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</si>
  <si>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</si>
  <si>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</si>
  <si>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</si>
  <si>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</si>
  <si>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</si>
  <si>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</si>
  <si>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</si>
  <si>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</si>
  <si>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</si>
  <si>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</si>
  <si>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</si>
  <si>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</si>
  <si>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</si>
  <si>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</si>
  <si>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</si>
  <si>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</si>
  <si>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</si>
  <si>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</si>
  <si>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</si>
  <si>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</si>
  <si>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</si>
  <si>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</si>
  <si>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</si>
  <si>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</si>
  <si>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</si>
  <si>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</si>
  <si>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</si>
  <si>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</si>
  <si>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</si>
  <si>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</si>
  <si>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</si>
  <si>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</si>
  <si>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</si>
  <si>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</si>
  <si>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</si>
  <si>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</si>
  <si>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</si>
  <si>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</si>
  <si>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</si>
  <si>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</si>
  <si>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</si>
  <si>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</si>
  <si>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</si>
  <si>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</si>
  <si>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</si>
  <si>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</si>
  <si>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</si>
  <si>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</si>
  <si>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</si>
  <si>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</si>
  <si>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</si>
  <si>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</si>
  <si>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</si>
  <si>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</si>
  <si>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</si>
  <si>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</si>
  <si>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</si>
  <si>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</si>
  <si>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</si>
  <si>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</si>
  <si>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</si>
  <si>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</si>
  <si>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</si>
  <si>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</si>
  <si>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</si>
  <si>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</si>
  <si>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</si>
  <si>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</si>
  <si>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</si>
  <si>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</si>
  <si>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</si>
  <si>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</si>
  <si>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</si>
  <si>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</si>
  <si>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</si>
  <si>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</si>
  <si>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</si>
  <si>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</si>
  <si>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</si>
  <si>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</si>
  <si>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</si>
  <si>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</si>
  <si>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</si>
  <si>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</si>
  <si>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</si>
  <si>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</si>
  <si>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</si>
  <si>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</si>
  <si>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</si>
  <si>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</si>
  <si>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</si>
  <si>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</si>
  <si>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</si>
  <si>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</si>
  <si>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</si>
  <si>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</si>
  <si>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</si>
  <si>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</si>
  <si>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</si>
  <si>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</si>
  <si>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</si>
  <si>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</si>
  <si>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</si>
  <si>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</si>
  <si>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</si>
  <si>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</si>
  <si>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</si>
  <si>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</si>
  <si>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</si>
  <si>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</si>
  <si>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</si>
  <si>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</si>
  <si>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</si>
  <si>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</si>
  <si>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</si>
  <si>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</si>
  <si>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</si>
  <si>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</si>
  <si>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</si>
  <si>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</si>
  <si>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</si>
  <si>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</si>
  <si>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</si>
  <si>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</si>
  <si>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</si>
  <si>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</si>
  <si>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</si>
  <si>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</si>
  <si>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</si>
  <si>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</si>
  <si>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</si>
  <si>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</si>
  <si>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</si>
  <si>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</si>
  <si>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</si>
  <si>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</si>
  <si>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</si>
  <si>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</si>
  <si>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</si>
  <si>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</si>
  <si>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</si>
  <si>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</si>
  <si>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</si>
  <si>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</si>
  <si>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</si>
  <si>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</si>
  <si>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</si>
  <si>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</si>
  <si>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</si>
  <si>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</si>
  <si>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</si>
  <si>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</si>
  <si>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</si>
  <si>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</si>
  <si>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</si>
  <si>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</si>
  <si>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</si>
  <si>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</si>
  <si>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</si>
  <si>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</si>
  <si>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</si>
  <si>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</si>
  <si>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</si>
  <si>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</si>
  <si>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</si>
  <si>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</si>
  <si>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</si>
  <si>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</si>
  <si>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</si>
  <si>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</si>
  <si>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</si>
  <si>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</si>
  <si>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</si>
  <si>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</si>
  <si>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</si>
  <si>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</si>
  <si>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</si>
  <si>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</si>
  <si>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</si>
  <si>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</si>
  <si>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</si>
  <si>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</si>
  <si>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</si>
  <si>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</si>
  <si>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</si>
  <si>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</si>
  <si>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</si>
  <si>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</si>
  <si>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</si>
  <si>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</si>
  <si>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</si>
  <si>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</si>
  <si>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</si>
  <si>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</si>
  <si>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</si>
  <si>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</si>
  <si>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</si>
  <si>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</si>
  <si>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</si>
  <si>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</si>
  <si>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</si>
  <si>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</si>
  <si>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</si>
  <si>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</si>
  <si>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</si>
  <si>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</si>
  <si>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</si>
  <si>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</si>
  <si>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</si>
  <si>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</si>
  <si>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</si>
  <si>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</si>
  <si>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</si>
  <si>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</si>
  <si>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</si>
  <si>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</si>
  <si>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</si>
  <si>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</si>
  <si>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</si>
  <si>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</si>
  <si>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</si>
  <si>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</si>
  <si>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</si>
  <si>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</si>
  <si>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</si>
  <si>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</si>
  <si>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</si>
  <si>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</si>
  <si>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</si>
  <si>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</si>
  <si>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</si>
  <si>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</si>
  <si>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</si>
  <si>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</si>
  <si>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</si>
  <si>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</si>
  <si>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</si>
  <si>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</si>
  <si>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</si>
  <si>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</si>
  <si>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</si>
  <si>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</si>
  <si>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</si>
  <si>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</si>
  <si>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</si>
  <si>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</si>
  <si>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</si>
  <si>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</si>
  <si>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</si>
  <si>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</si>
  <si>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</si>
  <si>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</si>
  <si>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</si>
  <si>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</si>
  <si>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</si>
  <si>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</si>
  <si>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</si>
  <si>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</si>
  <si>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</si>
  <si>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</si>
  <si>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</si>
  <si>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</si>
  <si>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</si>
  <si>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</si>
  <si>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</si>
  <si>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</si>
  <si>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</si>
  <si>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</si>
  <si>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</si>
  <si>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</si>
  <si>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</si>
  <si>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</si>
  <si>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</si>
  <si>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</si>
  <si>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</si>
  <si>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</si>
  <si>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</si>
  <si>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</si>
  <si>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</si>
  <si>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</si>
  <si>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</si>
  <si>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</si>
  <si>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</si>
  <si>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</si>
  <si>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</si>
  <si>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</si>
  <si>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</si>
  <si>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</si>
  <si>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</si>
  <si>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</si>
  <si>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</si>
  <si>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</si>
  <si>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</si>
  <si>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</si>
  <si>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</si>
  <si>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</si>
  <si>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</si>
  <si>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</si>
  <si>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</si>
  <si>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</si>
  <si>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</si>
  <si>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</si>
  <si>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</si>
  <si>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</si>
  <si>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</si>
  <si>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</si>
  <si>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</si>
  <si>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</si>
  <si>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</si>
  <si>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</si>
  <si>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</si>
  <si>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</si>
  <si>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</si>
  <si>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</si>
  <si>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</si>
  <si>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</si>
  <si>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</si>
  <si>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</si>
  <si>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</si>
  <si>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</si>
  <si>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</si>
  <si>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</si>
  <si>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</si>
  <si>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</si>
  <si>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</si>
  <si>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</si>
  <si>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</si>
  <si>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</si>
  <si>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</si>
  <si>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</si>
  <si>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</si>
  <si>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</si>
  <si>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</si>
  <si>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</si>
  <si>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</si>
  <si>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</si>
  <si>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</si>
  <si>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</si>
  <si>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</si>
  <si>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</si>
  <si>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</si>
  <si>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</si>
  <si>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</si>
  <si>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</si>
  <si>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</si>
  <si>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</si>
  <si>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</si>
  <si>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</si>
  <si>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</si>
  <si>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</si>
  <si>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</si>
  <si>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</si>
  <si>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</si>
  <si>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</si>
  <si>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</si>
  <si>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</si>
  <si>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</si>
  <si>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</si>
  <si>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</si>
  <si>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</si>
  <si>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</si>
  <si>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</si>
  <si>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</si>
  <si>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</si>
  <si>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</si>
  <si>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</si>
  <si>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</si>
  <si>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</si>
  <si>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</si>
  <si>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</si>
  <si>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</si>
  <si>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</si>
  <si>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</si>
  <si>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</si>
  <si>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</si>
  <si>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</si>
  <si>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</si>
  <si>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</si>
  <si>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</si>
  <si>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</si>
  <si>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</si>
  <si>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</si>
  <si>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</si>
  <si>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</si>
  <si>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</si>
  <si>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</si>
  <si>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</si>
  <si>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</si>
  <si>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</si>
  <si>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</si>
  <si>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</si>
  <si>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</si>
  <si>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</si>
  <si>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</si>
  <si>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</si>
  <si>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</si>
  <si>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</si>
  <si>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</si>
  <si>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</si>
  <si>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</si>
  <si>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</si>
  <si>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</si>
  <si>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</si>
  <si>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</si>
  <si>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</si>
  <si>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</si>
  <si>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</si>
  <si>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</si>
  <si>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</si>
  <si>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</si>
  <si>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</si>
  <si>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</si>
  <si>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</si>
  <si>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</si>
  <si>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</si>
  <si>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</si>
  <si>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</si>
  <si>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</si>
  <si>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</si>
  <si>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</si>
  <si>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</si>
  <si>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</si>
  <si>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</si>
  <si>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</si>
  <si>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</si>
  <si>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</si>
  <si>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</si>
  <si>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</si>
  <si>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</si>
  <si>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</si>
  <si>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</si>
  <si>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</si>
  <si>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</si>
  <si>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</si>
  <si>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</si>
  <si>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</si>
  <si>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</si>
  <si>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</si>
  <si>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</si>
  <si>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</si>
  <si>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</si>
  <si>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</si>
  <si>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</si>
  <si>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</si>
  <si>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</si>
  <si>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</si>
  <si>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</si>
  <si>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</si>
  <si>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</si>
  <si>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</si>
  <si>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</si>
  <si>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</si>
  <si>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</si>
  <si>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</si>
  <si>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</si>
  <si>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</si>
  <si>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</si>
  <si>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</si>
  <si>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</si>
  <si>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</si>
  <si>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</si>
  <si>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</si>
  <si>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</si>
  <si>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</si>
  <si>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</si>
  <si>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</si>
  <si>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</si>
  <si>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</si>
  <si>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</si>
  <si>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</si>
  <si>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</si>
  <si>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</si>
  <si>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</si>
  <si>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</si>
  <si>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</si>
  <si>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</si>
  <si>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</si>
  <si>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</si>
  <si>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</si>
  <si>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</si>
  <si>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</si>
  <si>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</si>
  <si>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</si>
  <si>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</si>
  <si>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</si>
  <si>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</si>
  <si>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</si>
  <si>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</si>
  <si>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</si>
  <si>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</si>
  <si>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</si>
  <si>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</si>
  <si>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</si>
  <si>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</si>
  <si>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</si>
  <si>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</si>
  <si>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</si>
  <si>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</si>
  <si>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</si>
  <si>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</si>
  <si>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</si>
  <si>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</si>
  <si>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</si>
  <si>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</si>
  <si>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</si>
  <si>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</si>
  <si>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</si>
  <si>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</si>
  <si>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</si>
  <si>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</si>
  <si>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</si>
  <si>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</si>
  <si>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</si>
  <si>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</si>
  <si>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</si>
  <si>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</si>
  <si>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</si>
  <si>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</si>
  <si>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</si>
  <si>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</si>
  <si>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</si>
  <si>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</si>
  <si>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</si>
  <si>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</si>
  <si>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</si>
  <si>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</si>
  <si>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</si>
  <si>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</si>
  <si>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</si>
  <si>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</si>
  <si>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</si>
  <si>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</si>
  <si>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</si>
  <si>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</si>
  <si>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</si>
  <si>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</si>
  <si>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</si>
  <si>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</si>
  <si>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</si>
  <si>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</si>
  <si>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</si>
  <si>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</si>
  <si>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</si>
  <si>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</si>
  <si>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</si>
  <si>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</si>
  <si>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</si>
  <si>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</si>
  <si>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</si>
  <si>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</si>
  <si>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</si>
  <si>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</si>
  <si>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</si>
  <si>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</si>
  <si>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</si>
  <si>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</si>
  <si>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</si>
  <si>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</si>
  <si>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</si>
  <si>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</si>
  <si>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</si>
  <si>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</si>
  <si>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</si>
  <si>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</si>
  <si>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</si>
  <si>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</si>
  <si>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</si>
  <si>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</si>
  <si>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</si>
  <si>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</si>
  <si>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</si>
  <si>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</si>
  <si>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</si>
  <si>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</si>
  <si>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</si>
  <si>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</si>
  <si>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</si>
  <si>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</si>
  <si>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</si>
  <si>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</si>
  <si>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</si>
  <si>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</si>
  <si>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</si>
  <si>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</si>
  <si>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</si>
  <si>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</si>
  <si>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</si>
  <si>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</si>
  <si>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</si>
  <si>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</si>
  <si>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</si>
  <si>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</si>
  <si>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</si>
  <si>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</si>
  <si>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</si>
  <si>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</si>
  <si>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</si>
  <si>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</si>
  <si>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</si>
  <si>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</si>
  <si>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</si>
  <si>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</si>
  <si>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</si>
  <si>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</si>
  <si>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</si>
  <si>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</si>
  <si>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</si>
  <si>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</si>
  <si>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</si>
  <si>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</si>
  <si>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</si>
  <si>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</si>
  <si>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</si>
  <si>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</si>
  <si>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</si>
  <si>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</si>
  <si>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</si>
  <si>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</si>
  <si>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</si>
  <si>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</si>
  <si>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</si>
  <si>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</si>
  <si>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</si>
  <si>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</si>
  <si>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</si>
  <si>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</si>
  <si>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</si>
  <si>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</si>
  <si>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</si>
  <si>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</si>
  <si>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</si>
  <si>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</si>
  <si>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</si>
  <si>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</si>
  <si>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</si>
  <si>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</si>
  <si>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</si>
  <si>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</si>
  <si>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</si>
  <si>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</si>
  <si>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</si>
  <si>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</si>
  <si>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</si>
  <si>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</si>
  <si>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</si>
  <si>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</si>
  <si>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</si>
  <si>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</si>
  <si>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</si>
  <si>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</si>
  <si>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</si>
  <si>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</si>
  <si>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</si>
  <si>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</si>
  <si>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</si>
  <si>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</si>
  <si>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</si>
  <si>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</si>
  <si>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</si>
  <si>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</si>
  <si>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</si>
  <si>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</si>
  <si>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</si>
  <si>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</si>
  <si>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</si>
  <si>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</si>
  <si>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</si>
  <si>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</si>
  <si>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</si>
  <si>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</si>
  <si>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</si>
  <si>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</si>
  <si>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</si>
  <si>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</si>
  <si>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</si>
  <si>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</si>
  <si>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</si>
  <si>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</si>
  <si>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</si>
  <si>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</si>
  <si>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</si>
  <si>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</si>
  <si>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</si>
  <si>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</si>
  <si>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</si>
  <si>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</si>
  <si>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</si>
  <si>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</si>
  <si>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</si>
  <si>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</si>
  <si>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</si>
  <si>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</si>
  <si>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</si>
  <si>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</si>
  <si>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</si>
  <si>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</si>
  <si>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</si>
  <si>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</si>
  <si>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</si>
  <si>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</si>
  <si>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</si>
  <si>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</si>
  <si>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</si>
  <si>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</si>
  <si>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</si>
  <si>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</si>
  <si>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</si>
  <si>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</si>
  <si>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</si>
  <si>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</si>
  <si>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</si>
  <si>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</si>
  <si>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</si>
  <si>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</si>
  <si>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</si>
  <si>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</si>
  <si>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</si>
  <si>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</si>
  <si>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</si>
  <si>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</si>
  <si>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</si>
  <si>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</si>
  <si>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</si>
  <si>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</si>
  <si>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</si>
  <si>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</si>
  <si>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</si>
  <si>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</si>
  <si>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</si>
  <si>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</si>
  <si>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</si>
  <si>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</si>
  <si>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</si>
  <si>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</si>
  <si>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</si>
  <si>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</si>
  <si>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</si>
  <si>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</si>
  <si>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</si>
  <si>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</si>
  <si>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</si>
  <si>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</si>
  <si>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</si>
  <si>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</si>
  <si>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</si>
  <si>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</si>
  <si>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</si>
  <si>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</si>
  <si>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</si>
  <si>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</si>
  <si>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</si>
  <si>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</si>
  <si>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</si>
  <si>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</si>
  <si>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</si>
  <si>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</si>
  <si>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</si>
  <si>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</si>
  <si>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</si>
  <si>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</si>
  <si>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</si>
  <si>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</si>
  <si>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</si>
  <si>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</si>
  <si>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</si>
  <si>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</si>
  <si>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</si>
  <si>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</si>
  <si>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</si>
  <si>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</si>
  <si>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</si>
  <si>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</si>
  <si>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</si>
  <si>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</si>
  <si>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</si>
  <si>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</si>
  <si>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</si>
  <si>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</si>
  <si>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</si>
  <si>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</si>
  <si>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</si>
  <si>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</si>
  <si>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</si>
  <si>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</si>
  <si>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</si>
  <si>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</si>
  <si>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</si>
  <si>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</si>
  <si>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</si>
  <si>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</si>
  <si>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</si>
  <si>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</si>
  <si>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</si>
  <si>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</si>
  <si>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</si>
  <si>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</si>
  <si>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</si>
  <si>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</si>
  <si>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</si>
  <si>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</si>
  <si>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</si>
  <si>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</si>
  <si>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</si>
  <si>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</si>
  <si>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</si>
  <si>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</si>
  <si>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</si>
  <si>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</si>
  <si>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</si>
  <si>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</si>
  <si>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</si>
  <si>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</si>
  <si>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</si>
  <si>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</si>
  <si>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</si>
  <si>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</si>
  <si>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</si>
  <si>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</si>
  <si>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</si>
  <si>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</si>
  <si>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</si>
  <si>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</si>
  <si>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</si>
  <si>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</si>
  <si>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</si>
  <si>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</si>
  <si>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</si>
  <si>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</si>
  <si>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</si>
  <si>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</si>
  <si>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</si>
  <si>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</si>
  <si>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</si>
  <si>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</si>
  <si>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</si>
  <si>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</si>
  <si>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</si>
  <si>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</si>
  <si>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</si>
  <si>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</si>
  <si>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</si>
  <si>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</si>
  <si>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</si>
  <si>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</si>
  <si>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</si>
  <si>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</si>
  <si>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</si>
  <si>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</si>
  <si>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</si>
  <si>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</si>
  <si>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</si>
  <si>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</si>
  <si>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</si>
  <si>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</si>
  <si>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</si>
  <si>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</si>
  <si>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</si>
  <si>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</si>
  <si>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</si>
  <si>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</si>
  <si>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</si>
  <si>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</si>
  <si>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</si>
  <si>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</si>
  <si>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</si>
  <si>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</si>
  <si>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</si>
  <si>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</si>
  <si>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</si>
  <si>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</si>
  <si>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</si>
  <si>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</si>
  <si>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</si>
  <si>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</si>
  <si>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</si>
  <si>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</si>
  <si>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</si>
  <si>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</si>
  <si>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</si>
  <si>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</si>
  <si>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</si>
  <si>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</si>
  <si>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</si>
  <si>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</si>
  <si>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</si>
  <si>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</si>
  <si>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</si>
  <si>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</si>
  <si>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</si>
  <si>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</si>
  <si>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</si>
  <si>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</si>
  <si>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</si>
  <si>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</si>
  <si>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</si>
  <si>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</si>
  <si>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</si>
  <si>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</si>
  <si>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</si>
  <si>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</si>
  <si>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</si>
  <si>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</si>
  <si>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</si>
  <si>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</si>
  <si>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</si>
  <si>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</si>
  <si>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</si>
  <si>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</si>
  <si>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</si>
  <si>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</si>
  <si>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</si>
  <si>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</si>
  <si>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</si>
  <si>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</si>
  <si>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</si>
  <si>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</si>
  <si>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</si>
  <si>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</si>
  <si>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</si>
  <si>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</si>
  <si>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</si>
  <si>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</si>
  <si>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</si>
  <si>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</si>
  <si>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</si>
  <si>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</si>
  <si>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</si>
  <si>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</si>
  <si>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</si>
  <si>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</si>
  <si>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</si>
  <si>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</si>
  <si>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</si>
  <si>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</si>
  <si>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</si>
  <si>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</si>
  <si>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</si>
  <si>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</si>
  <si>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</si>
  <si>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</si>
  <si>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</si>
  <si>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</si>
  <si>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</si>
  <si>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</si>
  <si>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</si>
  <si>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</si>
  <si>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</si>
  <si>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</si>
  <si>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</si>
  <si>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</si>
  <si>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</si>
  <si>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</si>
  <si>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</si>
  <si>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</si>
  <si>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</si>
  <si>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</si>
  <si>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</si>
  <si>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</si>
  <si>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</si>
  <si>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</si>
  <si>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</si>
  <si>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</si>
  <si>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</si>
  <si>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</si>
  <si>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</si>
  <si>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</si>
  <si>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</si>
  <si>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</si>
  <si>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</si>
  <si>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</si>
  <si>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</si>
  <si>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</si>
  <si>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</si>
  <si>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</si>
  <si>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</si>
  <si>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</si>
  <si>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</si>
  <si>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</si>
  <si>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</si>
  <si>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</si>
  <si>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</si>
  <si>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</si>
  <si>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</si>
  <si>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</si>
  <si>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</si>
  <si>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</si>
  <si>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</si>
  <si>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</si>
  <si>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</si>
  <si>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</si>
  <si>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</si>
  <si>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</si>
  <si>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</si>
  <si>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</si>
  <si>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</si>
  <si>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</si>
  <si>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</si>
  <si>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</si>
  <si>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</si>
  <si>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</si>
  <si>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</si>
  <si>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</si>
  <si>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</si>
  <si>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</si>
  <si>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</si>
  <si>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</si>
  <si>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</si>
  <si>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</si>
  <si>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</si>
  <si>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</si>
  <si>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</si>
  <si>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</si>
  <si>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</si>
  <si>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</si>
  <si>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</si>
  <si>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</si>
  <si>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</si>
  <si>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</si>
  <si>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</si>
  <si>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</si>
  <si>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</si>
  <si>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</si>
  <si>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</si>
  <si>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</si>
  <si>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</si>
  <si>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</si>
  <si>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</si>
  <si>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</si>
  <si>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</si>
  <si>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</si>
  <si>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</si>
  <si>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</si>
  <si>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</si>
  <si>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</si>
  <si>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</si>
  <si>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</si>
  <si>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</si>
  <si>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</si>
  <si>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</si>
  <si>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</si>
  <si>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</si>
  <si>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</si>
  <si>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</si>
  <si>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</si>
  <si>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</si>
  <si>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</si>
  <si>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</si>
  <si>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</si>
  <si>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</si>
  <si>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</si>
  <si>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</si>
  <si>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</si>
  <si>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</si>
  <si>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</si>
  <si>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</si>
  <si>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</si>
  <si>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</si>
  <si>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</si>
  <si>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</si>
  <si>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</si>
  <si>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</si>
  <si>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</si>
  <si>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</si>
  <si>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</si>
  <si>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</si>
  <si>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</si>
  <si>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</si>
  <si>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</si>
  <si>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</si>
  <si>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</si>
  <si>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</si>
  <si>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</si>
  <si>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</si>
  <si>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</si>
  <si>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</si>
  <si>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</si>
  <si>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</si>
  <si>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</si>
  <si>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</si>
  <si>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</si>
  <si>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</si>
  <si>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</si>
  <si>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</si>
  <si>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</si>
  <si>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</si>
  <si>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</si>
  <si>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</si>
  <si>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</si>
  <si>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</si>
  <si>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</si>
  <si>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</si>
  <si>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</si>
  <si>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</si>
  <si>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</si>
  <si>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</si>
  <si>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</si>
  <si>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</si>
  <si>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</si>
  <si>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</si>
  <si>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</si>
  <si>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</si>
  <si>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</si>
  <si>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</si>
  <si>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</si>
  <si>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</si>
  <si>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</si>
  <si>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</si>
  <si>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</si>
  <si>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</si>
  <si>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</si>
  <si>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</si>
  <si>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</si>
  <si>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</si>
  <si>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</si>
  <si>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</si>
  <si>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</si>
  <si>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</si>
  <si>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</si>
  <si>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</si>
  <si>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</si>
  <si>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</si>
  <si>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</si>
  <si>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</si>
  <si>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</si>
  <si>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</si>
  <si>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</si>
  <si>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</si>
  <si>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</si>
  <si>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</si>
  <si>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</si>
  <si>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</si>
  <si>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</si>
  <si>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</si>
  <si>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</si>
  <si>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</si>
  <si>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</si>
  <si>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</si>
  <si>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</si>
  <si>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</si>
  <si>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</si>
  <si>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</si>
  <si>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</si>
  <si>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</si>
  <si>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</si>
  <si>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</si>
  <si>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</si>
  <si>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</si>
  <si>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</si>
  <si>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</si>
  <si>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</si>
  <si>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</si>
  <si>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</si>
  <si>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</si>
  <si>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</si>
  <si>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</si>
  <si>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</si>
  <si>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</si>
  <si>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</si>
  <si>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</si>
  <si>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</si>
  <si>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</si>
  <si>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</si>
  <si>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</si>
  <si>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</si>
  <si>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</si>
  <si>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</si>
  <si>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</si>
  <si>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</si>
  <si>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</si>
  <si>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</si>
  <si>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</si>
  <si>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</si>
  <si>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</si>
  <si>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</si>
  <si>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</si>
  <si>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</si>
  <si>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</si>
  <si>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</si>
  <si>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</si>
  <si>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</si>
  <si>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</si>
  <si>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</si>
  <si>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</si>
  <si>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</si>
  <si>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</si>
  <si>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</si>
  <si>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</si>
  <si>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</si>
  <si>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</si>
  <si>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</si>
  <si>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</si>
  <si>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</si>
  <si>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</si>
  <si>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</si>
  <si>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</si>
  <si>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</si>
  <si>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</si>
  <si>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</si>
  <si>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</si>
  <si>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</si>
  <si>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</si>
  <si>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</si>
  <si>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</si>
  <si>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</si>
  <si>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</si>
  <si>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</si>
  <si>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</si>
  <si>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</si>
  <si>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</si>
  <si>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</si>
  <si>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</si>
  <si>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</si>
  <si>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</si>
  <si>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</si>
  <si>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</si>
  <si>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</si>
  <si>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</si>
  <si>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</si>
  <si>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</si>
  <si>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</si>
  <si>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</si>
  <si>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</si>
  <si>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</si>
  <si>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</si>
  <si>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</si>
  <si>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</si>
  <si>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</si>
  <si>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</si>
  <si>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</si>
  <si>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</si>
  <si>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</si>
  <si>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</si>
  <si>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</si>
  <si>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</si>
  <si>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</si>
  <si>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</si>
  <si>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</si>
  <si>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</si>
  <si>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</si>
  <si>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</si>
  <si>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</si>
  <si>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</si>
  <si>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</si>
  <si>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</si>
  <si>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</si>
  <si>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</si>
  <si>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</si>
  <si>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</si>
  <si>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</si>
  <si>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</si>
  <si>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</si>
  <si>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</si>
  <si>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</si>
  <si>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</si>
  <si>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</si>
  <si>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</si>
  <si>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</si>
  <si>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</si>
  <si>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</si>
  <si>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</si>
  <si>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</si>
  <si>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</si>
  <si>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</si>
  <si>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</si>
  <si>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</si>
  <si>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</si>
  <si>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</si>
  <si>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</si>
  <si>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</si>
  <si>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</si>
  <si>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</si>
  <si>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</si>
  <si>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</si>
  <si>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</si>
  <si>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</si>
  <si>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</si>
  <si>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</si>
  <si>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</si>
  <si>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</si>
  <si>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</si>
  <si>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</si>
  <si>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</si>
  <si>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</si>
  <si>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</si>
  <si>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</si>
  <si>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</si>
  <si>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</si>
  <si>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</si>
  <si>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</si>
  <si>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</si>
  <si>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</si>
  <si>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</si>
  <si>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</si>
  <si>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</si>
  <si>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</si>
  <si>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</si>
  <si>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</si>
  <si>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</si>
  <si>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</si>
  <si>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</si>
  <si>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</si>
  <si>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</si>
  <si>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</si>
  <si>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</si>
  <si>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</si>
  <si>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</si>
  <si>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</si>
  <si>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</si>
  <si>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</si>
  <si>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</si>
  <si>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</si>
  <si>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</si>
  <si>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</si>
  <si>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</si>
  <si>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</si>
  <si>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</si>
  <si>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</si>
  <si>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</si>
  <si>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</si>
  <si>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</si>
  <si>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</si>
  <si>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</si>
  <si>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</si>
  <si>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</si>
  <si>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</si>
  <si>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</si>
  <si>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</si>
  <si>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</si>
  <si>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</si>
  <si>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</si>
  <si>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</si>
  <si>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</si>
  <si>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</si>
  <si>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</si>
  <si>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</si>
  <si>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</si>
  <si>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</si>
  <si>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</si>
  <si>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</si>
  <si>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</si>
  <si>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</si>
  <si>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</si>
  <si>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</si>
  <si>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</si>
  <si>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</si>
  <si>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</si>
  <si>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</si>
  <si>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</si>
  <si>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</si>
  <si>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</si>
  <si>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</si>
  <si>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</si>
  <si>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</si>
  <si>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</si>
  <si>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</si>
  <si>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</si>
  <si>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</si>
  <si>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</si>
  <si>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</si>
  <si>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</si>
  <si>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</si>
  <si>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</si>
  <si>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</si>
  <si>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</si>
  <si>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</si>
  <si>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</si>
  <si>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</si>
  <si>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</si>
  <si>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</si>
  <si>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</si>
  <si>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</si>
  <si>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</si>
  <si>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</si>
  <si>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</si>
  <si>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</si>
  <si>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</si>
  <si>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</si>
  <si>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</si>
  <si>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</si>
  <si>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</si>
  <si>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</si>
  <si>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</si>
  <si>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</si>
  <si>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</si>
  <si>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</si>
  <si>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</si>
  <si>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</si>
  <si>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</si>
  <si>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</si>
  <si>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</si>
  <si>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</si>
  <si>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</si>
  <si>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</si>
  <si>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</si>
  <si>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</si>
  <si>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</si>
  <si>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</si>
  <si>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</si>
  <si>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</si>
  <si>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</si>
  <si>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</si>
  <si>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</si>
  <si>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</si>
  <si>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</si>
  <si>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</si>
  <si>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</si>
  <si>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</si>
  <si>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</si>
  <si>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</si>
  <si>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</si>
  <si>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</si>
  <si>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</si>
  <si>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</si>
  <si>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</si>
  <si>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</si>
  <si>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</si>
  <si>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</si>
  <si>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</si>
  <si>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</si>
  <si>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</si>
  <si>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</si>
  <si>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</si>
  <si>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</si>
  <si>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</si>
  <si>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</si>
  <si>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</si>
  <si>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</si>
  <si>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</si>
  <si>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</si>
  <si>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</si>
  <si>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</si>
  <si>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</si>
  <si>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</si>
  <si>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</si>
  <si>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</si>
  <si>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</si>
  <si>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</si>
  <si>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</si>
  <si>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</si>
  <si>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</si>
  <si>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</si>
  <si>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</si>
  <si>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</si>
  <si>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</si>
  <si>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</si>
  <si>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</si>
  <si>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</si>
  <si>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</si>
  <si>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</si>
  <si>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</si>
  <si>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</si>
  <si>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</si>
  <si>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</si>
  <si>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</si>
  <si>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</si>
  <si>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</si>
  <si>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</si>
  <si>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</si>
  <si>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</si>
  <si>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</si>
  <si>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</si>
  <si>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</si>
  <si>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</si>
  <si>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</si>
  <si>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</si>
  <si>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</si>
  <si>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</si>
  <si>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</si>
  <si>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</si>
  <si>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</si>
  <si>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</si>
  <si>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</si>
  <si>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</si>
  <si>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</si>
  <si>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</si>
  <si>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</si>
  <si>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</si>
  <si>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</si>
  <si>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</si>
  <si>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</si>
  <si>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</si>
  <si>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</si>
  <si>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</si>
  <si>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</si>
  <si>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</si>
  <si>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</si>
  <si>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</si>
  <si>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</si>
  <si>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</si>
  <si>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</si>
  <si>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</si>
  <si>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</si>
  <si>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</si>
  <si>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</si>
  <si>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</si>
  <si>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</si>
  <si>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</si>
  <si>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</si>
  <si>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</si>
  <si>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</si>
  <si>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</si>
  <si>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</si>
  <si>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</si>
  <si>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</si>
  <si>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</si>
  <si>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</si>
  <si>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</si>
  <si>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</si>
  <si>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</si>
  <si>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</si>
  <si>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</si>
  <si>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</si>
  <si>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</si>
  <si>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</si>
  <si>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</si>
  <si>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</si>
  <si>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</si>
  <si>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</si>
  <si>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</si>
  <si>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</si>
  <si>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</si>
  <si>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</si>
  <si>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</si>
  <si>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</si>
  <si>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</si>
  <si>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</si>
  <si>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</si>
  <si>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</si>
  <si>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</si>
  <si>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</si>
  <si>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</si>
  <si>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</si>
  <si>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</si>
  <si>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</si>
  <si>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</si>
  <si>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</si>
  <si>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</si>
  <si>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</si>
  <si>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</si>
  <si>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</si>
  <si>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</si>
  <si>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</si>
  <si>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</si>
  <si>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</si>
  <si>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</si>
  <si>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</si>
  <si>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</si>
  <si>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</si>
  <si>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</si>
  <si>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</si>
  <si>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</si>
  <si>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</si>
  <si>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</si>
  <si>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</si>
  <si>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</si>
  <si>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</si>
  <si>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</si>
  <si>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</si>
  <si>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</si>
  <si>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</si>
  <si>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</si>
  <si>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</si>
  <si>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</si>
  <si>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</si>
  <si>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</si>
  <si>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</si>
  <si>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</si>
  <si>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</si>
  <si>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</si>
  <si>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</si>
  <si>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</si>
  <si>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</si>
  <si>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</si>
  <si>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</si>
  <si>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</si>
  <si>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</si>
  <si>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</si>
  <si>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</si>
  <si>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</si>
  <si>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</si>
  <si>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</si>
  <si>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</si>
  <si>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</si>
  <si>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</si>
  <si>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</si>
  <si>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</si>
  <si>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</si>
  <si>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</si>
  <si>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</si>
  <si>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</si>
  <si>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</si>
  <si>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</si>
  <si>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</si>
  <si>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</si>
  <si>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</si>
  <si>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</si>
  <si>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</si>
  <si>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</si>
  <si>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</si>
  <si>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</si>
  <si>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</si>
  <si>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</si>
  <si>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</si>
  <si>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</si>
  <si>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</si>
  <si>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</si>
  <si>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</si>
  <si>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</si>
  <si>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</si>
  <si>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</si>
  <si>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</si>
  <si>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</si>
  <si>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</si>
  <si>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</si>
  <si>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</si>
  <si>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</si>
  <si>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</si>
  <si>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</si>
  <si>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</si>
  <si>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</si>
  <si>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</si>
  <si>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</si>
  <si>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</si>
  <si>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</si>
  <si>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</si>
  <si>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</si>
  <si>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</si>
  <si>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</si>
  <si>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</si>
  <si>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</si>
  <si>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</si>
  <si>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</si>
  <si>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</si>
  <si>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</si>
  <si>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</si>
  <si>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</si>
  <si>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</si>
  <si>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</si>
  <si>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</si>
  <si>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</si>
  <si>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</si>
  <si>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</si>
  <si>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</si>
  <si>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</si>
  <si>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</si>
  <si>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</si>
  <si>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</si>
  <si>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</si>
  <si>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</si>
  <si>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</si>
  <si>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</si>
  <si>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</si>
  <si>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</si>
  <si>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</si>
  <si>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</si>
  <si>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</si>
  <si>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</si>
  <si>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</si>
  <si>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</si>
  <si>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</si>
  <si>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</si>
  <si>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</si>
  <si>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</si>
  <si>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</si>
  <si>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</si>
  <si>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</si>
  <si>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</si>
  <si>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</si>
  <si>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</si>
  <si>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</si>
  <si>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</si>
  <si>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</si>
  <si>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</si>
  <si>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</si>
  <si>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</si>
  <si>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</si>
  <si>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</si>
  <si>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</si>
  <si>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</si>
  <si>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</si>
  <si>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</si>
  <si>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</si>
  <si>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</si>
  <si>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</si>
  <si>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</si>
  <si>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</si>
  <si>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</si>
  <si>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</si>
  <si>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</si>
  <si>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</si>
  <si>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</si>
  <si>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</si>
  <si>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</si>
  <si>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</si>
  <si>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</si>
  <si>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</si>
  <si>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</si>
  <si>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</si>
  <si>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</si>
  <si>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</si>
  <si>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</si>
  <si>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</si>
  <si>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</si>
  <si>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</si>
  <si>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</si>
  <si>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</si>
  <si>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</si>
  <si>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</si>
  <si>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</si>
  <si>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</si>
  <si>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</si>
  <si>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</si>
  <si>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</si>
  <si>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</si>
  <si>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</si>
  <si>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</si>
  <si>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</si>
  <si>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</si>
  <si>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</si>
  <si>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</si>
  <si>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</si>
  <si>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</si>
  <si>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</si>
  <si>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</si>
  <si>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</si>
  <si>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</si>
  <si>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</si>
  <si>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</si>
  <si>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</si>
  <si>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</si>
  <si>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</si>
  <si>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</si>
  <si>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</si>
  <si>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</si>
  <si>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</si>
  <si>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</si>
  <si>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</si>
  <si>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</si>
  <si>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</si>
  <si>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</si>
  <si>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</si>
  <si>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</si>
  <si>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</si>
  <si>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</si>
  <si>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</si>
  <si>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</si>
  <si>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</si>
  <si>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</si>
  <si>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</si>
  <si>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</si>
  <si>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</si>
  <si>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</si>
  <si>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</si>
  <si>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</si>
  <si>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</si>
  <si>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</si>
  <si>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</si>
  <si>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</si>
  <si>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</si>
  <si>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</si>
  <si>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</si>
  <si>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</si>
  <si>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</si>
  <si>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</si>
  <si>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</si>
  <si>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</si>
  <si>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</si>
  <si>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</si>
  <si>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</si>
  <si>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</si>
  <si>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</si>
  <si>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</si>
  <si>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</si>
  <si>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</si>
  <si>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</si>
  <si>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</si>
  <si>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</si>
  <si>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</si>
  <si>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</si>
  <si>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</si>
  <si>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</si>
  <si>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</si>
  <si>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</si>
  <si>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</si>
  <si>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</si>
  <si>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</si>
  <si>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</si>
  <si>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</si>
  <si>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</si>
  <si>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</si>
  <si>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</si>
  <si>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</si>
  <si>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</si>
  <si>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</si>
  <si>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</si>
  <si>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</si>
  <si>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</si>
  <si>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</si>
  <si>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</si>
  <si>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</si>
  <si>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</si>
  <si>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</si>
  <si>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</si>
  <si>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</si>
  <si>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</si>
  <si>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</si>
  <si>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</si>
  <si>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</si>
  <si>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</si>
  <si>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</si>
  <si>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</si>
  <si>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</si>
  <si>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</si>
  <si>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</si>
  <si>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</si>
  <si>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</si>
  <si>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</si>
  <si>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</si>
  <si>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</si>
  <si>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</si>
  <si>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</si>
  <si>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</si>
  <si>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</si>
  <si>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</si>
  <si>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</si>
  <si>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</si>
  <si>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</si>
  <si>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</si>
  <si>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</si>
  <si>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</si>
  <si>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</si>
  <si>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</si>
  <si>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</si>
  <si>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</si>
  <si>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</si>
  <si>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</si>
  <si>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</si>
  <si>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</si>
  <si>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</si>
  <si>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</si>
  <si>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</si>
  <si>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</si>
  <si>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</si>
  <si>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</si>
  <si>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</si>
  <si>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</si>
  <si>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</si>
  <si>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</si>
  <si>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</si>
  <si>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</si>
  <si>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</si>
  <si>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</si>
  <si>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</si>
  <si>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</si>
  <si>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</si>
  <si>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</si>
  <si>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</si>
  <si>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</si>
  <si>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</si>
  <si>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</si>
  <si>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</si>
  <si>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</si>
  <si>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</si>
  <si>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</si>
  <si>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</si>
  <si>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</si>
  <si>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</si>
  <si>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</si>
  <si>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</si>
  <si>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</si>
  <si>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</si>
  <si>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</si>
  <si>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</si>
  <si>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</si>
  <si>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</si>
  <si>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</si>
  <si>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</si>
  <si>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</si>
  <si>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</si>
  <si>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</si>
  <si>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</si>
  <si>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</si>
  <si>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</si>
  <si>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</si>
  <si>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</si>
  <si>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</si>
  <si>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</si>
  <si>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</si>
  <si>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</si>
  <si>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</si>
  <si>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</si>
  <si>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</si>
  <si>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</si>
  <si>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</si>
  <si>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</si>
  <si>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</si>
  <si>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</si>
  <si>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</si>
  <si>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</si>
  <si>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</si>
  <si>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</si>
  <si>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</si>
  <si>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</si>
  <si>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</si>
  <si>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</si>
  <si>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</si>
  <si>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</si>
  <si>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</si>
  <si>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</si>
  <si>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</si>
  <si>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</si>
  <si>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</si>
  <si>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</si>
  <si>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</si>
  <si>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</si>
  <si>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</si>
  <si>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</si>
  <si>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</si>
  <si>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</si>
  <si>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</si>
  <si>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</si>
  <si>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</si>
  <si>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</si>
  <si>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</si>
  <si>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</si>
  <si>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</si>
  <si>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</si>
  <si>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</si>
  <si>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</si>
  <si>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</si>
  <si>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</si>
  <si>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</si>
  <si>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</si>
  <si>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</si>
  <si>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</si>
  <si>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</si>
  <si>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</si>
  <si>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</si>
  <si>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</si>
  <si>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</si>
  <si>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</si>
  <si>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</si>
  <si>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</si>
  <si>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</si>
  <si>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</si>
  <si>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</si>
  <si>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</si>
  <si>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</si>
  <si>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</si>
  <si>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</si>
  <si>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</si>
  <si>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</si>
  <si>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</si>
  <si>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</si>
  <si>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</si>
  <si>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</si>
  <si>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</si>
  <si>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</si>
  <si>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</si>
  <si>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</si>
  <si>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</si>
  <si>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</si>
  <si>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</si>
  <si>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</si>
  <si>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</si>
  <si>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</si>
  <si>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</si>
  <si>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</si>
  <si>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</si>
  <si>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</si>
  <si>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</si>
  <si>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</si>
  <si>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</si>
  <si>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</si>
  <si>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</si>
  <si>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</si>
  <si>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</si>
  <si>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</si>
  <si>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</si>
  <si>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</si>
  <si>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</si>
  <si>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</si>
  <si>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</si>
  <si>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</si>
  <si>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</si>
  <si>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</si>
  <si>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</si>
  <si>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</si>
  <si>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</si>
  <si>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</si>
  <si>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</si>
  <si>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</si>
  <si>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</si>
  <si>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</si>
  <si>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</si>
  <si>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</si>
  <si>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</si>
  <si>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</si>
  <si>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</si>
  <si>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</si>
  <si>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</si>
  <si>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</si>
  <si>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</si>
  <si>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</si>
  <si>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</si>
  <si>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</si>
  <si>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</si>
  <si>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</si>
  <si>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</si>
  <si>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</si>
  <si>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</si>
  <si>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</si>
  <si>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</si>
  <si>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</si>
  <si>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</si>
  <si>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</si>
  <si>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</si>
  <si>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</si>
  <si>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</si>
  <si>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</si>
  <si>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</si>
  <si>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</si>
  <si>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</si>
  <si>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</si>
  <si>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</si>
  <si>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</si>
  <si>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</si>
  <si>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</si>
  <si>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</si>
  <si>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</si>
  <si>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</si>
  <si>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</si>
  <si>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</si>
  <si>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</si>
  <si>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</si>
  <si>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</si>
  <si>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</si>
  <si>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</si>
  <si>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</si>
  <si>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</si>
  <si>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</si>
  <si>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</si>
  <si>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</si>
  <si>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</si>
  <si>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</si>
  <si>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</si>
  <si>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</si>
  <si>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</si>
  <si>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</si>
  <si>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</si>
  <si>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</si>
  <si>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</si>
  <si>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</si>
  <si>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</si>
  <si>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</si>
  <si>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</si>
  <si>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</si>
  <si>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</si>
  <si>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</si>
  <si>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</si>
  <si>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</si>
  <si>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</si>
  <si>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</si>
  <si>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</si>
  <si>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</si>
  <si>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</si>
  <si>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</si>
  <si>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</si>
  <si>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</si>
  <si>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</si>
  <si>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</si>
  <si>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</si>
  <si>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</si>
  <si>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</si>
  <si>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</si>
  <si>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</si>
  <si>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</si>
  <si>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</si>
  <si>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</si>
  <si>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</si>
  <si>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</si>
  <si>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</si>
  <si>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</si>
  <si>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</si>
  <si>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</si>
  <si>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</si>
  <si>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</si>
  <si>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</si>
  <si>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</si>
  <si>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</si>
  <si>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</si>
  <si>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</si>
  <si>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</si>
  <si>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</si>
  <si>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</si>
  <si>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</si>
  <si>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</si>
  <si>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</si>
  <si>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</si>
  <si>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</si>
  <si>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</si>
  <si>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</si>
  <si>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</si>
  <si>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</si>
  <si>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</si>
  <si>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</si>
  <si>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</si>
  <si>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</si>
  <si>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</si>
  <si>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</si>
  <si>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</si>
  <si>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</si>
  <si>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</si>
  <si>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</si>
  <si>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</si>
  <si>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</si>
  <si>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</si>
  <si>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</si>
  <si>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</si>
  <si>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</si>
  <si>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</si>
  <si>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</si>
  <si>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</si>
  <si>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</si>
  <si>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</si>
  <si>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</si>
  <si>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</si>
  <si>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</si>
  <si>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</si>
  <si>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</si>
  <si>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</si>
  <si>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</si>
  <si>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</si>
  <si>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</si>
  <si>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</si>
  <si>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</si>
  <si>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</si>
  <si>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</si>
  <si>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</si>
  <si>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</si>
  <si>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</si>
  <si>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</si>
  <si>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</si>
  <si>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</si>
  <si>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</si>
  <si>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</si>
  <si>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</si>
  <si>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</si>
  <si>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</si>
  <si>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</si>
  <si>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</si>
  <si>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</si>
  <si>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</si>
  <si>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</si>
  <si>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</si>
  <si>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</si>
  <si>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</si>
  <si>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</si>
  <si>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</si>
  <si>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</si>
  <si>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</si>
  <si>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</si>
  <si>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</si>
  <si>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</si>
  <si>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</si>
  <si>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</si>
  <si>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</si>
  <si>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</si>
  <si>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</si>
  <si>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</si>
  <si>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</si>
  <si>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</si>
  <si>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</si>
  <si>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</si>
  <si>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</si>
  <si>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</si>
  <si>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</si>
  <si>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</si>
  <si>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</si>
  <si>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</si>
  <si>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</si>
  <si>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</si>
  <si>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</si>
  <si>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</si>
  <si>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</si>
  <si>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</si>
  <si>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</si>
  <si>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</si>
  <si>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</si>
  <si>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</si>
  <si>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</si>
  <si>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</si>
  <si>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</si>
  <si>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</si>
  <si>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</si>
  <si>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</si>
  <si>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</si>
  <si>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</si>
  <si>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</si>
  <si>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</si>
  <si>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</si>
  <si>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</si>
  <si>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</si>
  <si>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</si>
  <si>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</si>
  <si>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</si>
  <si>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</si>
  <si>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</si>
  <si>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</si>
  <si>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</si>
  <si>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</si>
  <si>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</si>
  <si>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</si>
  <si>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</si>
  <si>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</si>
  <si>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</si>
  <si>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</si>
  <si>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</si>
  <si>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</si>
  <si>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</si>
  <si>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</si>
  <si>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</si>
  <si>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</si>
  <si>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</si>
  <si>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</si>
  <si>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</si>
  <si>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</si>
  <si>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</si>
  <si>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</si>
  <si>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</si>
  <si>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</si>
  <si>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</si>
  <si>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</si>
  <si>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</si>
  <si>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</si>
  <si>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</si>
  <si>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</si>
  <si>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</si>
  <si>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</si>
  <si>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</si>
  <si>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</si>
  <si>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</si>
  <si>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</si>
  <si>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</si>
  <si>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</si>
  <si>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</si>
  <si>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</si>
  <si>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</si>
  <si>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</si>
  <si>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</si>
  <si>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</si>
  <si>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</si>
  <si>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</si>
  <si>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</si>
  <si>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</si>
  <si>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</si>
  <si>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</si>
  <si>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</si>
  <si>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</si>
  <si>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</si>
  <si>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</si>
  <si>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</si>
  <si>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</si>
  <si>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</si>
  <si>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</si>
  <si>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</si>
  <si>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</si>
  <si>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</si>
  <si>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</si>
  <si>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</si>
  <si>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</si>
  <si>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</si>
  <si>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</si>
  <si>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</si>
  <si>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</si>
  <si>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</si>
  <si>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</si>
  <si>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</si>
  <si>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</si>
  <si>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</si>
  <si>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</si>
  <si>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</si>
  <si>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</si>
  <si>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</si>
  <si>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</si>
  <si>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</si>
  <si>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</si>
  <si>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</si>
  <si>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</si>
  <si>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</si>
  <si>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</si>
  <si>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</si>
  <si>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</si>
  <si>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</si>
  <si>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</si>
  <si>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</si>
  <si>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</si>
  <si>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</si>
  <si>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</si>
  <si>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</si>
  <si>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</si>
  <si>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</si>
  <si>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</si>
  <si>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</si>
  <si>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</si>
  <si>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</si>
  <si>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</si>
  <si>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</si>
  <si>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</si>
  <si>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</si>
  <si>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</si>
  <si>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</si>
  <si>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</si>
  <si>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</si>
  <si>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</si>
  <si>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</si>
  <si>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</si>
  <si>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</si>
  <si>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</si>
  <si>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</si>
  <si>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</si>
  <si>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</si>
  <si>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</si>
  <si>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</si>
  <si>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</si>
  <si>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</si>
  <si>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</si>
  <si>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</si>
  <si>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</si>
  <si>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</si>
  <si>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</si>
  <si>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</si>
  <si>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</si>
  <si>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</si>
  <si>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</si>
  <si>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</si>
  <si>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</si>
  <si>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</si>
  <si>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</si>
  <si>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</si>
  <si>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</si>
  <si>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</si>
  <si>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</si>
  <si>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</si>
  <si>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</si>
  <si>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</si>
  <si>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</si>
  <si>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</si>
  <si>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</si>
  <si>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</si>
  <si>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</si>
  <si>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</si>
  <si>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</si>
  <si>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</si>
  <si>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</si>
  <si>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</si>
  <si>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</si>
  <si>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</si>
  <si>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</si>
  <si>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</si>
  <si>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</si>
  <si>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</si>
  <si>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</si>
  <si>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</si>
  <si>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</si>
  <si>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</si>
  <si>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</si>
  <si>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</si>
  <si>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</si>
  <si>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</si>
  <si>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</si>
  <si>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</si>
  <si>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</si>
  <si>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</si>
  <si>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</si>
  <si>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</si>
  <si>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</si>
  <si>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</si>
  <si>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</si>
  <si>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</si>
  <si>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</si>
  <si>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</si>
  <si>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</si>
  <si>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</si>
  <si>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</si>
  <si>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</si>
  <si>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</si>
  <si>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</si>
  <si>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</si>
  <si>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</si>
  <si>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</si>
  <si>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</si>
  <si>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</si>
  <si>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</si>
  <si>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</si>
  <si>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</si>
  <si>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</si>
  <si>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</si>
  <si>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</si>
  <si>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</si>
  <si>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</si>
  <si>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</si>
  <si>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</si>
  <si>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</si>
  <si>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</si>
  <si>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</si>
  <si>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</si>
  <si>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</si>
  <si>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</si>
  <si>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</si>
  <si>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</si>
  <si>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</si>
  <si>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</si>
  <si>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</si>
  <si>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</si>
  <si>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</si>
  <si>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</si>
  <si>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</si>
  <si>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</si>
  <si>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</si>
  <si>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</si>
  <si>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</si>
  <si>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</si>
  <si>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</si>
  <si>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</si>
  <si>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</si>
  <si>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</si>
  <si>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</si>
  <si>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</si>
  <si>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</si>
  <si>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</si>
  <si>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</si>
  <si>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</si>
  <si>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</si>
  <si>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</si>
  <si>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</si>
  <si>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</si>
  <si>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</si>
  <si>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</si>
  <si>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</si>
  <si>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</si>
  <si>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</si>
  <si>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</si>
  <si>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</si>
  <si>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</si>
  <si>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</si>
  <si>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</si>
  <si>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</si>
  <si>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</si>
  <si>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</si>
  <si>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</si>
  <si>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</si>
  <si>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</si>
  <si>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</si>
  <si>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</si>
  <si>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</si>
  <si>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</si>
  <si>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</si>
  <si>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</si>
  <si>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</si>
  <si>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</si>
  <si>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</si>
  <si>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</si>
  <si>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</si>
  <si>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</si>
  <si>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</si>
  <si>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</si>
  <si>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</si>
  <si>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</si>
  <si>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</si>
  <si>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</si>
  <si>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</si>
  <si>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</si>
  <si>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</si>
  <si>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</si>
  <si>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</si>
  <si>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</si>
  <si>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</si>
  <si>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</si>
  <si>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</si>
  <si>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</si>
  <si>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</si>
  <si>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</si>
  <si>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</si>
  <si>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</si>
  <si>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</si>
  <si>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</si>
  <si>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</si>
  <si>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</si>
  <si>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</si>
  <si>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</si>
  <si>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</si>
  <si>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</si>
  <si>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</si>
  <si>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</si>
  <si>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</si>
  <si>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</si>
  <si>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</si>
  <si>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</si>
  <si>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</si>
  <si>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</si>
  <si>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</si>
  <si>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</si>
  <si>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</si>
  <si>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</si>
  <si>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</si>
  <si>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</si>
  <si>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</si>
  <si>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</si>
  <si>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</si>
  <si>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</si>
  <si>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</si>
  <si>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</si>
  <si>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</si>
  <si>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</si>
  <si>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</si>
  <si>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</si>
  <si>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</si>
  <si>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</si>
  <si>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</si>
  <si>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</si>
  <si>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</si>
  <si>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</si>
  <si>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</si>
  <si>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</si>
  <si>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</si>
  <si>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</si>
  <si>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</si>
  <si>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</si>
  <si>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</si>
  <si>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</si>
  <si>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</si>
  <si>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</si>
  <si>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</si>
  <si>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</si>
  <si>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</si>
  <si>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</si>
  <si>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</si>
  <si>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</si>
  <si>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</si>
  <si>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</si>
  <si>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</si>
  <si>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</si>
  <si>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</si>
  <si>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</si>
  <si>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</si>
  <si>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</si>
  <si>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</si>
  <si>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</si>
  <si>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</si>
  <si>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</si>
  <si>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</si>
  <si>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</si>
  <si>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</si>
  <si>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</si>
  <si>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</si>
  <si>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</si>
  <si>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</si>
  <si>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</si>
  <si>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</si>
  <si>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</si>
  <si>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</si>
  <si>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</si>
  <si>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</si>
  <si>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</si>
  <si>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</si>
  <si>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</si>
  <si>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</si>
  <si>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</si>
  <si>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</si>
  <si>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</si>
  <si>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</si>
  <si>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</si>
  <si>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</si>
  <si>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</si>
  <si>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</si>
  <si>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</si>
  <si>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</si>
  <si>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</si>
  <si>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</si>
  <si>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</si>
  <si>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</si>
  <si>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</si>
  <si>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</si>
  <si>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</si>
  <si>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</si>
  <si>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</si>
  <si>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</si>
  <si>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</si>
  <si>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</si>
  <si>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</si>
  <si>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</si>
  <si>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</si>
  <si>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</si>
  <si>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</si>
  <si>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</si>
  <si>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</si>
  <si>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</si>
  <si>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</si>
  <si>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</si>
  <si>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</si>
  <si>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</si>
  <si>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</si>
  <si>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</si>
  <si>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</si>
  <si>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</si>
  <si>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</si>
  <si>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</si>
  <si>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</si>
  <si>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</si>
  <si>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</si>
  <si>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</si>
  <si>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</si>
  <si>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</si>
  <si>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</si>
  <si>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</si>
  <si>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</si>
  <si>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</si>
  <si>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</si>
  <si>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</si>
  <si>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</si>
  <si>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</si>
  <si>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</si>
  <si>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</si>
  <si>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</si>
  <si>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</si>
  <si>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</si>
  <si>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</si>
  <si>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</si>
  <si>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</si>
  <si>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</si>
  <si>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</si>
  <si>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</si>
  <si>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</si>
  <si>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</si>
  <si>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</si>
  <si>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</si>
  <si>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</si>
  <si>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</si>
  <si>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</si>
  <si>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</si>
  <si>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</si>
  <si>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</si>
  <si>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</si>
  <si>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</si>
  <si>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</si>
  <si>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</si>
  <si>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</si>
  <si>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</si>
  <si>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</si>
  <si>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</si>
  <si>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</si>
  <si>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</si>
  <si>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</si>
  <si>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</si>
  <si>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</si>
  <si>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</si>
  <si>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</si>
  <si>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</si>
  <si>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</si>
  <si>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</si>
  <si>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</si>
  <si>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</si>
  <si>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</si>
  <si>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</si>
  <si>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</si>
  <si>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</si>
  <si>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</si>
  <si>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</si>
  <si>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</si>
  <si>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</si>
  <si>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</si>
  <si>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</si>
  <si>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</si>
  <si>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</si>
  <si>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</si>
  <si>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</si>
  <si>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</si>
  <si>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</si>
  <si>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</si>
  <si>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</si>
  <si>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</si>
  <si>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</si>
  <si>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</si>
  <si>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</si>
  <si>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</si>
  <si>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</si>
  <si>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</si>
  <si>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</si>
  <si>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</si>
  <si>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</si>
  <si>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</si>
  <si>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</si>
  <si>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</si>
  <si>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</si>
  <si>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</si>
  <si>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</si>
  <si>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</si>
  <si>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</si>
  <si>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</si>
  <si>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</si>
  <si>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</si>
  <si>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</si>
  <si>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</si>
  <si>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</si>
  <si>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</si>
  <si>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</si>
  <si>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</si>
  <si>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</si>
  <si>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</si>
  <si>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</si>
  <si>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</si>
  <si>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</si>
  <si>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</si>
  <si>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</si>
  <si>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</si>
  <si>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</si>
  <si>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</si>
  <si>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</si>
  <si>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</si>
  <si>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</si>
  <si>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</si>
  <si>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</si>
  <si>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</si>
  <si>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</si>
  <si>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</si>
  <si>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</si>
  <si>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</si>
  <si>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</si>
  <si>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</si>
  <si>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</si>
  <si>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</si>
  <si>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</si>
  <si>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</si>
  <si>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</si>
  <si>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</si>
  <si>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</si>
  <si>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</si>
  <si>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</si>
  <si>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</si>
  <si>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</si>
  <si>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</si>
  <si>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</si>
  <si>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</si>
  <si>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</si>
  <si>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</si>
  <si>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</si>
  <si>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</si>
  <si>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</si>
  <si>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</si>
  <si>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</si>
  <si>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</si>
  <si>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</si>
  <si>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</si>
  <si>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</si>
  <si>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</si>
  <si>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</si>
  <si>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</si>
  <si>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</si>
  <si>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</si>
  <si>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</si>
  <si>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</si>
  <si>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</si>
  <si>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</si>
  <si>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</si>
  <si>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</si>
  <si>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</si>
  <si>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</si>
  <si>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</si>
  <si>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</si>
  <si>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</si>
  <si>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</si>
  <si>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</si>
  <si>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</si>
  <si>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</si>
  <si>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</si>
  <si>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</si>
  <si>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</si>
  <si>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</si>
  <si>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</si>
  <si>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</si>
  <si>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</si>
  <si>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</si>
  <si>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</si>
  <si>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</si>
  <si>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</si>
  <si>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</si>
  <si>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</si>
  <si>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</si>
  <si>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</si>
  <si>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</si>
  <si>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</si>
  <si>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</si>
  <si>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</si>
  <si>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</si>
  <si>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</si>
  <si>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</si>
  <si>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</si>
  <si>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</si>
  <si>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</si>
  <si>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</si>
  <si>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</si>
  <si>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</si>
  <si>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</si>
  <si>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</si>
  <si>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</si>
  <si>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</si>
  <si>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</si>
  <si>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</si>
  <si>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</si>
  <si>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</si>
  <si>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</si>
  <si>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</si>
  <si>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</si>
  <si>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</si>
  <si>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</si>
  <si>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</si>
  <si>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</si>
  <si>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</si>
  <si>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</si>
  <si>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</si>
  <si>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</si>
  <si>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</si>
  <si>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</si>
  <si>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</si>
  <si>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</si>
  <si>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</si>
  <si>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</si>
  <si>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</si>
  <si>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</si>
  <si>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</si>
  <si>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</si>
  <si>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</si>
  <si>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</si>
  <si>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</si>
  <si>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</si>
  <si>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</si>
  <si>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</si>
  <si>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</si>
  <si>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</si>
  <si>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</si>
  <si>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</si>
  <si>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</si>
  <si>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</si>
  <si>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</si>
  <si>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</si>
  <si>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</si>
  <si>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</si>
  <si>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</si>
  <si>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</si>
  <si>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</si>
  <si>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</si>
  <si>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</si>
  <si>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</si>
  <si>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</si>
  <si>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</si>
  <si>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</si>
  <si>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</si>
  <si>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</si>
  <si>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</si>
  <si>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</si>
  <si>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</si>
  <si>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</si>
  <si>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</si>
  <si>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</si>
  <si>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</si>
  <si>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</si>
  <si>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</si>
  <si>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</si>
  <si>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</si>
  <si>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</si>
  <si>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</si>
  <si>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</si>
  <si>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</si>
  <si>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</si>
  <si>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</si>
  <si>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</si>
  <si>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</si>
  <si>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</si>
  <si>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</si>
  <si>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</si>
  <si>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</si>
  <si>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</si>
  <si>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</si>
  <si>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</si>
  <si>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</si>
  <si>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</si>
  <si>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</si>
  <si>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</si>
  <si>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</si>
  <si>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</si>
  <si>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</si>
  <si>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</si>
  <si>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</si>
  <si>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</si>
  <si>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</si>
  <si>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</si>
  <si>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</si>
  <si>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</si>
  <si>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</si>
  <si>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</si>
  <si>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</si>
  <si>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</si>
  <si>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</si>
  <si>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</si>
  <si>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</si>
  <si>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</si>
  <si>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</si>
  <si>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</si>
  <si>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</si>
  <si>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</si>
  <si>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</si>
  <si>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</si>
  <si>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</si>
  <si>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</si>
  <si>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</si>
  <si>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</si>
  <si>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</si>
  <si>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</si>
  <si>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</si>
  <si>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</si>
  <si>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</si>
  <si>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</si>
  <si>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</si>
  <si>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</si>
  <si>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</si>
  <si>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</si>
  <si>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</si>
  <si>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</si>
  <si>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</si>
  <si>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</si>
  <si>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</si>
  <si>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</si>
  <si>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</si>
  <si>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</si>
  <si>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</si>
  <si>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</si>
  <si>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</si>
  <si>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</si>
  <si>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</si>
  <si>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</si>
  <si>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</si>
  <si>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</si>
  <si>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</si>
  <si>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</si>
  <si>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</si>
  <si>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</si>
  <si>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</si>
  <si>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</si>
  <si>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</si>
  <si>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</si>
  <si>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</si>
  <si>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</si>
  <si>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</si>
  <si>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</si>
  <si>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</si>
  <si>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</si>
  <si>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</si>
  <si>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</si>
  <si>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</si>
  <si>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</si>
  <si>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</si>
  <si>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</si>
  <si>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</si>
  <si>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</si>
  <si>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</si>
  <si>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</si>
  <si>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</si>
  <si>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</si>
  <si>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</si>
  <si>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</si>
  <si>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</si>
  <si>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</si>
  <si>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</si>
  <si>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</si>
  <si>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</si>
  <si>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</si>
  <si>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</si>
  <si>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</si>
  <si>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</si>
  <si>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</si>
  <si>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</si>
  <si>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</si>
  <si>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</si>
  <si>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</si>
  <si>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</si>
  <si>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</si>
  <si>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</si>
  <si>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</si>
  <si>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</si>
  <si>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</si>
  <si>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</si>
  <si>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</si>
  <si>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</si>
  <si>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</si>
  <si>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</si>
  <si>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</si>
  <si>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</si>
  <si>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</si>
  <si>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</si>
  <si>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</si>
  <si>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</si>
  <si>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</si>
  <si>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</si>
  <si>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</si>
  <si>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</si>
  <si>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</si>
  <si>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</si>
  <si>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</si>
  <si>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</si>
  <si>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</si>
  <si>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</si>
  <si>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</si>
  <si>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</si>
  <si>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</si>
  <si>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</si>
  <si>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</si>
  <si>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</si>
  <si>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</si>
  <si>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</si>
  <si>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</si>
  <si>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</si>
  <si>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</si>
  <si>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</si>
  <si>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</si>
  <si>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</si>
  <si>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</si>
  <si>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</si>
  <si>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</si>
  <si>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</si>
  <si>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</si>
  <si>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</si>
  <si>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</si>
  <si>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</si>
  <si>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</si>
  <si>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</si>
  <si>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</si>
  <si>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</si>
  <si>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</si>
  <si>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</si>
  <si>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</si>
  <si>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</si>
  <si>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</si>
  <si>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</si>
  <si>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</si>
  <si>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</si>
  <si>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</si>
  <si>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</si>
  <si>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</si>
  <si>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</si>
  <si>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</si>
  <si>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</si>
  <si>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</si>
  <si>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</si>
  <si>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</si>
  <si>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</si>
  <si>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</si>
  <si>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</si>
  <si>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</si>
  <si>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</si>
  <si>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</si>
  <si>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</si>
  <si>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</si>
  <si>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</si>
  <si>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</si>
  <si>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</si>
  <si>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</si>
  <si>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</si>
  <si>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</si>
  <si>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</si>
  <si>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</si>
  <si>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</si>
  <si>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</si>
  <si>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</si>
  <si>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</si>
  <si>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</si>
  <si>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</si>
  <si>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</si>
  <si>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</si>
  <si>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</si>
  <si>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</si>
  <si>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</si>
  <si>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</si>
  <si>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</si>
  <si>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</si>
  <si>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</si>
  <si>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</si>
  <si>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</si>
  <si>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</si>
  <si>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</si>
  <si>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</si>
  <si>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</si>
  <si>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</si>
  <si>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</si>
  <si>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</si>
  <si>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</si>
  <si>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</si>
  <si>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</si>
  <si>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</si>
  <si>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</si>
  <si>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</si>
  <si>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</si>
  <si>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</si>
  <si>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</si>
  <si>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</si>
  <si>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</si>
  <si>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</si>
  <si>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</si>
  <si>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</si>
  <si>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</si>
  <si>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</si>
  <si>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</si>
  <si>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</si>
  <si>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</si>
  <si>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</si>
  <si>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</si>
  <si>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</si>
  <si>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</si>
  <si>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</si>
  <si>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</si>
  <si>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</si>
  <si>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</si>
  <si>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</si>
  <si>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</si>
  <si>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</si>
  <si>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</si>
  <si>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</si>
  <si>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</si>
  <si>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</si>
  <si>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</si>
  <si>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</si>
  <si>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</si>
  <si>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</si>
  <si>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</si>
  <si>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</si>
  <si>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</si>
  <si>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</si>
  <si>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</si>
  <si>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</si>
  <si>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</si>
  <si>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</si>
  <si>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</si>
  <si>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</si>
  <si>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</si>
  <si>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</si>
  <si>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</si>
  <si>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</si>
  <si>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</si>
  <si>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</si>
  <si>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</si>
  <si>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</si>
  <si>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</si>
  <si>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</si>
  <si>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</si>
  <si>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</si>
  <si>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</si>
  <si>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</si>
  <si>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</si>
  <si>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</si>
  <si>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</si>
  <si>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</si>
  <si>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</si>
  <si>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</si>
  <si>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</si>
  <si>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</si>
  <si>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</si>
  <si>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</si>
  <si>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</si>
  <si>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</si>
  <si>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</si>
  <si>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</si>
  <si>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</si>
  <si>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</si>
  <si>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</si>
  <si>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</si>
  <si>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</si>
  <si>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</si>
  <si>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</si>
  <si>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</si>
  <si>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</si>
  <si>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</si>
  <si>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</si>
  <si>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</si>
  <si>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</si>
  <si>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</si>
  <si>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</si>
  <si>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</si>
  <si>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</si>
  <si>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</si>
  <si>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</si>
  <si>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</si>
  <si>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</si>
  <si>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</si>
  <si>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</si>
  <si>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</si>
  <si>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</si>
  <si>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</si>
  <si>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</si>
  <si>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</si>
  <si>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</si>
  <si>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</si>
  <si>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</si>
  <si>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</si>
  <si>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</si>
  <si>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</si>
  <si>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</si>
  <si>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</si>
  <si>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</si>
  <si>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</si>
  <si>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</si>
  <si>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</si>
  <si>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</si>
  <si>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</si>
  <si>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</si>
  <si>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</si>
  <si>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</si>
  <si>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</si>
  <si>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</si>
  <si>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</si>
  <si>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</si>
  <si>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</si>
  <si>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</si>
  <si>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</si>
  <si>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</si>
  <si>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</si>
  <si>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</si>
  <si>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</si>
  <si>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</si>
  <si>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</si>
  <si>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</si>
  <si>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</si>
  <si>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</si>
  <si>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</si>
  <si>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</si>
  <si>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</si>
  <si>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</si>
  <si>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</si>
  <si>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</si>
  <si>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</si>
  <si>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</si>
  <si>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</si>
  <si>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</si>
  <si>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</si>
  <si>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</si>
  <si>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</si>
  <si>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</si>
  <si>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</si>
  <si>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</si>
  <si>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</si>
  <si>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</si>
  <si>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</si>
  <si>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</si>
  <si>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</si>
  <si>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</si>
  <si>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</si>
  <si>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</si>
  <si>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</si>
  <si>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</si>
  <si>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</si>
  <si>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</si>
  <si>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</si>
  <si>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</si>
  <si>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</si>
  <si>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</si>
  <si>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</si>
  <si>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</si>
  <si>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</si>
  <si>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</si>
  <si>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</si>
  <si>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</si>
  <si>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</si>
  <si>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</si>
  <si>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</si>
  <si>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</si>
  <si>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</si>
  <si>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</si>
  <si>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</si>
  <si>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</si>
  <si>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</si>
  <si>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</si>
  <si>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</si>
  <si>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</si>
  <si>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</si>
  <si>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</si>
  <si>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</si>
  <si>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</si>
  <si>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</si>
  <si>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</si>
  <si>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</si>
  <si>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</si>
  <si>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</si>
  <si>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</si>
  <si>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</si>
  <si>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</si>
  <si>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</si>
  <si>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</si>
  <si>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</si>
  <si>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</si>
  <si>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</si>
  <si>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</si>
  <si>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</si>
  <si>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</si>
  <si>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</si>
  <si>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</si>
  <si>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</si>
  <si>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</si>
  <si>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</si>
  <si>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</si>
  <si>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</si>
  <si>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</si>
  <si>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</si>
  <si>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</si>
  <si>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</si>
  <si>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</si>
  <si>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</si>
  <si>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</si>
  <si>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</si>
  <si>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</si>
  <si>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</si>
  <si>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</si>
  <si>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</si>
  <si>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</si>
  <si>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</si>
  <si>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</si>
  <si>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</si>
  <si>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</si>
  <si>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</si>
  <si>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</si>
  <si>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</si>
  <si>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</si>
  <si>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</si>
  <si>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</si>
  <si>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</si>
  <si>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</si>
  <si>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</si>
  <si>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</si>
  <si>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</si>
  <si>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</si>
  <si>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</si>
  <si>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</si>
  <si>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</si>
  <si>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</si>
  <si>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</si>
  <si>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</si>
  <si>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</si>
  <si>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</si>
  <si>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</si>
  <si>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</si>
  <si>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</si>
  <si>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</si>
  <si>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</si>
  <si>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</si>
  <si>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</si>
  <si>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</si>
  <si>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</si>
  <si>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</si>
  <si>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</si>
  <si>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</si>
  <si>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</si>
  <si>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</si>
  <si>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</si>
  <si>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</si>
  <si>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</si>
  <si>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</si>
  <si>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</si>
  <si>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</si>
  <si>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</si>
  <si>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</si>
  <si>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</si>
  <si>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</si>
  <si>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</si>
  <si>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</si>
  <si>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</si>
  <si>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</si>
  <si>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</si>
  <si>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</si>
  <si>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</si>
  <si>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</si>
  <si>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</si>
  <si>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</si>
  <si>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</si>
  <si>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</si>
  <si>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</si>
  <si>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</si>
  <si>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</si>
  <si>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</si>
  <si>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</si>
  <si>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</si>
  <si>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</si>
  <si>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</si>
  <si>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</si>
  <si>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</si>
  <si>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</si>
  <si>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</si>
  <si>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</si>
  <si>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</si>
  <si>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</si>
  <si>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</si>
  <si>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</si>
  <si>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</si>
  <si>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</si>
  <si>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</si>
  <si>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</si>
  <si>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</si>
  <si>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</si>
  <si>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</si>
  <si>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</si>
  <si>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</si>
  <si>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</si>
  <si>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</si>
  <si>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</si>
  <si>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</si>
  <si>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</si>
  <si>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</si>
  <si>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</si>
  <si>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</si>
  <si>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</si>
  <si>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</si>
  <si>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</si>
  <si>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</si>
  <si>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</si>
  <si>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</si>
  <si>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</si>
  <si>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</si>
  <si>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</si>
  <si>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</si>
  <si>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</si>
  <si>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</si>
  <si>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</si>
  <si>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</si>
  <si>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</si>
  <si>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</si>
  <si>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</si>
  <si>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</si>
  <si>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</si>
  <si>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</si>
  <si>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</si>
  <si>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</si>
  <si>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</si>
  <si>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</si>
  <si>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</si>
  <si>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</si>
  <si>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</si>
  <si>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</si>
  <si>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</si>
  <si>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</si>
  <si>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</si>
  <si>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</si>
  <si>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</si>
  <si>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</si>
  <si>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</si>
  <si>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</si>
  <si>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</si>
  <si>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</si>
  <si>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</si>
  <si>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</si>
  <si>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</si>
  <si>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</si>
  <si>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</si>
  <si>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</si>
  <si>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</si>
  <si>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</si>
  <si>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</si>
  <si>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</si>
  <si>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</si>
  <si>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</si>
  <si>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</si>
  <si>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</si>
  <si>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</si>
  <si>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</si>
  <si>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</si>
  <si>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</si>
  <si>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</si>
  <si>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</si>
  <si>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</si>
  <si>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</si>
  <si>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</si>
  <si>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</si>
  <si>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</si>
  <si>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</si>
  <si>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</si>
  <si>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</si>
  <si>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</si>
  <si>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</si>
  <si>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</si>
  <si>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</si>
  <si>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</si>
  <si>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</si>
  <si>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</si>
  <si>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</si>
  <si>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</si>
  <si>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</si>
  <si>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</si>
  <si>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</si>
  <si>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</si>
  <si>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</si>
  <si>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</si>
  <si>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</si>
  <si>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</si>
  <si>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</si>
  <si>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</si>
  <si>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</si>
  <si>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</si>
  <si>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</si>
  <si>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</si>
  <si>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</si>
  <si>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</si>
  <si>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</si>
  <si>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</si>
  <si>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</si>
  <si>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</si>
  <si>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</si>
  <si>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</si>
  <si>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</si>
  <si>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</si>
  <si>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</si>
  <si>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</si>
  <si>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</si>
  <si>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</si>
  <si>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</si>
  <si>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</si>
  <si>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</si>
  <si>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</si>
  <si>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</si>
  <si>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</si>
  <si>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</si>
  <si>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</si>
  <si>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</si>
  <si>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</si>
  <si>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</si>
  <si>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</si>
  <si>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</si>
  <si>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</si>
  <si>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</si>
  <si>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</si>
  <si>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</si>
  <si>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</si>
  <si>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</si>
  <si>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</si>
  <si>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</si>
  <si>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</si>
  <si>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</si>
  <si>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</si>
  <si>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</si>
  <si>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</si>
  <si>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</si>
  <si>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</si>
  <si>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</si>
  <si>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</si>
  <si>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</si>
  <si>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</si>
  <si>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</si>
  <si>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</si>
  <si>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</si>
  <si>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</si>
  <si>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</si>
  <si>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</si>
  <si>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</si>
  <si>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</si>
  <si>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</si>
  <si>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</si>
  <si>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</si>
  <si>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</si>
  <si>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</si>
  <si>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</si>
  <si>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</si>
  <si>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</si>
  <si>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</si>
  <si>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</si>
  <si>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</si>
  <si>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</si>
  <si>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</si>
  <si>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</si>
  <si>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</si>
  <si>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</si>
  <si>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</si>
  <si>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</si>
  <si>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</si>
  <si>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</si>
  <si>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</si>
  <si>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</si>
  <si>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</si>
  <si>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</si>
  <si>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</si>
  <si>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</si>
  <si>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</si>
  <si>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</si>
  <si>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</si>
  <si>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</si>
  <si>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</si>
  <si>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</si>
  <si>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</si>
  <si>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</si>
  <si>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</si>
  <si>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</si>
  <si>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</si>
  <si>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</si>
  <si>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</si>
  <si>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</si>
  <si>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</si>
  <si>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</si>
  <si>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</si>
  <si>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</si>
  <si>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</si>
  <si>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</si>
  <si>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</si>
  <si>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</si>
  <si>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</si>
  <si>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</si>
  <si>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</si>
  <si>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</si>
  <si>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</si>
  <si>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</si>
  <si>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</si>
  <si>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</si>
  <si>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</si>
  <si>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</si>
  <si>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</si>
  <si>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</si>
  <si>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</si>
  <si>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</si>
  <si>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</si>
  <si>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</si>
  <si>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</si>
  <si>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</si>
  <si>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</si>
  <si>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</si>
  <si>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</si>
  <si>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</si>
  <si>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</si>
  <si>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</si>
  <si>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</si>
  <si>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</si>
  <si>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</si>
  <si>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</si>
  <si>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</si>
  <si>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</si>
  <si>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</si>
  <si>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</si>
  <si>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</si>
  <si>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</si>
  <si>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</si>
  <si>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</si>
  <si>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</si>
  <si>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</si>
  <si>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</si>
  <si>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</si>
  <si>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</si>
  <si>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</si>
  <si>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</si>
  <si>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</si>
  <si>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</si>
  <si>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</si>
  <si>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</si>
  <si>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</si>
  <si>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</si>
  <si>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</si>
  <si>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</si>
  <si>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</si>
  <si>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</si>
  <si>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</si>
  <si>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</si>
  <si>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</si>
  <si>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</si>
  <si>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</si>
  <si>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</si>
  <si>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</si>
  <si>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</si>
  <si>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</si>
  <si>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</si>
  <si>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</si>
  <si>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</si>
  <si>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</si>
  <si>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</si>
  <si>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</si>
  <si>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</si>
  <si>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</si>
  <si>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</si>
  <si>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</si>
  <si>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</si>
  <si>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</si>
  <si>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</si>
  <si>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</si>
  <si>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</si>
  <si>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</si>
  <si>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</si>
  <si>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</si>
  <si>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</si>
  <si>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</si>
  <si>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</si>
  <si>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</si>
  <si>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</si>
  <si>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</si>
  <si>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</si>
  <si>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</si>
  <si>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</si>
  <si>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</si>
  <si>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</si>
  <si>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</si>
  <si>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</si>
  <si>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</si>
  <si>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</si>
  <si>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</si>
  <si>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</si>
  <si>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</si>
  <si>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</si>
  <si>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</si>
  <si>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</si>
  <si>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</si>
  <si>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</si>
  <si>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</si>
  <si>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</si>
  <si>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</si>
  <si>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</si>
  <si>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</si>
  <si>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</si>
  <si>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</si>
  <si>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</si>
  <si>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</si>
  <si>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</si>
  <si>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</si>
  <si>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</si>
  <si>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</si>
  <si>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</si>
  <si>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</si>
  <si>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</si>
  <si>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</si>
  <si>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</si>
  <si>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</si>
  <si>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</si>
  <si>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</si>
  <si>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</si>
  <si>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</si>
  <si>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</si>
  <si>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</si>
  <si>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</si>
  <si>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</si>
  <si>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</si>
  <si>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</si>
  <si>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</si>
  <si>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</si>
  <si>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</si>
  <si>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</si>
  <si>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</si>
  <si>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</si>
  <si>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</si>
  <si>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</si>
  <si>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</si>
  <si>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</si>
  <si>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</si>
  <si>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</si>
  <si>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</si>
  <si>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</si>
  <si>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</si>
  <si>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</si>
  <si>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</si>
  <si>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</si>
  <si>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</si>
  <si>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</si>
  <si>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</si>
  <si>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</si>
  <si>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</si>
  <si>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</si>
  <si>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</si>
  <si>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</si>
  <si>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</si>
  <si>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</si>
  <si>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</si>
  <si>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</si>
  <si>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</si>
  <si>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</si>
  <si>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</si>
  <si>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</si>
  <si>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</si>
  <si>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</si>
  <si>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</si>
  <si>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</si>
  <si>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</si>
  <si>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</si>
  <si>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</si>
  <si>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</si>
  <si>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</si>
  <si>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</si>
  <si>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</si>
  <si>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</si>
  <si>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</si>
  <si>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</si>
  <si>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</si>
  <si>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</si>
  <si>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</si>
  <si>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</si>
  <si>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</si>
  <si>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</si>
  <si>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</si>
  <si>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</si>
  <si>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</si>
  <si>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</si>
  <si>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</si>
  <si>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</si>
  <si>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</si>
  <si>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</si>
  <si>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</si>
  <si>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</si>
  <si>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</si>
  <si>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</si>
  <si>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</si>
  <si>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</si>
  <si>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</si>
  <si>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</si>
  <si>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</si>
  <si>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</si>
  <si>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</si>
  <si>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</si>
  <si>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</si>
  <si>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</si>
  <si>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</si>
  <si>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</si>
  <si>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</si>
  <si>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</si>
  <si>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</si>
  <si>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</si>
  <si>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</si>
  <si>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</si>
  <si>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</si>
  <si>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</si>
  <si>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</si>
  <si>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</si>
  <si>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</si>
  <si>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</si>
  <si>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</si>
  <si>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</si>
  <si>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</si>
  <si>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</si>
  <si>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</si>
  <si>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</si>
  <si>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</si>
  <si>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</si>
  <si>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</si>
  <si>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</si>
  <si>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</si>
  <si>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</si>
  <si>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</si>
  <si>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</si>
  <si>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</si>
  <si>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</si>
  <si>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</si>
  <si>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</si>
  <si>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</si>
  <si>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</si>
  <si>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</si>
  <si>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</si>
  <si>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</si>
  <si>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</si>
  <si>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</si>
  <si>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</si>
  <si>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</si>
  <si>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</si>
  <si>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</si>
  <si>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</si>
  <si>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</si>
  <si>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</si>
  <si>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</si>
  <si>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</si>
  <si>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</si>
  <si>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</si>
  <si>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</si>
  <si>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</si>
  <si>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</si>
  <si>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</si>
  <si>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</si>
  <si>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</si>
  <si>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</si>
  <si>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</si>
  <si>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</si>
  <si>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</si>
  <si>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</si>
  <si>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</si>
  <si>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</si>
  <si>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</si>
  <si>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</si>
  <si>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</si>
  <si>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</si>
  <si>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</si>
  <si>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</si>
  <si>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</si>
  <si>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</si>
  <si>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</si>
  <si>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</si>
  <si>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</si>
  <si>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</si>
  <si>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</si>
  <si>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</si>
  <si>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</si>
  <si>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</si>
  <si>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</si>
  <si>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</si>
  <si>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</si>
  <si>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</si>
  <si>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</si>
  <si>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</si>
  <si>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</si>
  <si>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</si>
  <si>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</si>
  <si>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</si>
  <si>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</si>
  <si>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</si>
  <si>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</si>
  <si>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</si>
  <si>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</si>
  <si>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</si>
  <si>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</si>
  <si>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</si>
  <si>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</si>
  <si>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</si>
  <si>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</si>
  <si>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</si>
  <si>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</si>
  <si>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</si>
  <si>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</si>
  <si>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</si>
  <si>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</si>
  <si>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</si>
  <si>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</si>
  <si>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</si>
  <si>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</si>
  <si>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</si>
  <si>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</si>
  <si>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</si>
  <si>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</si>
  <si>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</si>
  <si>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</si>
  <si>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</si>
  <si>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</si>
  <si>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</si>
  <si>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</si>
  <si>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</si>
  <si>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</si>
  <si>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</si>
  <si>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</si>
  <si>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</si>
  <si>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</si>
  <si>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</si>
  <si>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</si>
  <si>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</si>
  <si>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</si>
  <si>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</si>
  <si>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</si>
  <si>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</si>
  <si>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</si>
  <si>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</si>
  <si>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</si>
  <si>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</si>
  <si>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</si>
  <si>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</si>
  <si>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</si>
  <si>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</si>
  <si>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</si>
  <si>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</si>
  <si>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</si>
  <si>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</si>
  <si>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</si>
  <si>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</si>
  <si>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</si>
  <si>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</si>
  <si>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</si>
  <si>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</si>
  <si>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</si>
  <si>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</si>
  <si>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</si>
  <si>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</si>
  <si>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</si>
  <si>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</si>
  <si>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</si>
  <si>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</si>
  <si>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</si>
  <si>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</si>
  <si>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</si>
  <si>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</si>
  <si>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</si>
  <si>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</si>
  <si>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</si>
  <si>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</si>
  <si>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</si>
  <si>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</si>
  <si>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</si>
  <si>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</si>
  <si>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</si>
  <si>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</si>
  <si>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</si>
  <si>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</si>
  <si>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</si>
  <si>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</si>
  <si>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</si>
  <si>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</si>
  <si>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</si>
  <si>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</si>
  <si>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</si>
  <si>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</si>
  <si>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</si>
  <si>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</si>
  <si>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</si>
  <si>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</si>
  <si>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</si>
  <si>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</si>
  <si>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</si>
  <si>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</si>
  <si>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</si>
  <si>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</si>
  <si>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</si>
  <si>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</si>
  <si>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</si>
  <si>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</si>
  <si>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</si>
  <si>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</si>
  <si>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</si>
  <si>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</si>
  <si>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</si>
  <si>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</si>
  <si>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</si>
  <si>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</si>
  <si>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</si>
  <si>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</si>
  <si>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</si>
  <si>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</si>
  <si>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</si>
  <si>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</si>
  <si>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</si>
  <si>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</si>
  <si>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</si>
  <si>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</si>
  <si>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</si>
  <si>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</si>
  <si>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</si>
  <si>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</si>
  <si>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</si>
  <si>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</si>
  <si>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</si>
  <si>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</si>
  <si>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</si>
  <si>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</si>
  <si>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</si>
  <si>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</si>
  <si>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</si>
  <si>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</si>
  <si>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</si>
  <si>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</si>
  <si>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</si>
  <si>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</si>
  <si>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</si>
  <si>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</si>
  <si>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</si>
  <si>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</si>
  <si>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</si>
  <si>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</si>
  <si>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</si>
  <si>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</si>
  <si>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</si>
  <si>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</si>
  <si>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</si>
  <si>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</si>
  <si>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</si>
  <si>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</si>
  <si>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</si>
  <si>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</si>
  <si>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</si>
  <si>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</si>
  <si>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</si>
  <si>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</si>
  <si>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</si>
  <si>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</si>
  <si>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</si>
  <si>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</si>
  <si>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</si>
  <si>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</si>
  <si>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</si>
  <si>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</si>
  <si>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</si>
  <si>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</si>
  <si>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</si>
  <si>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</si>
  <si>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</si>
  <si>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</si>
  <si>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</si>
  <si>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</si>
  <si>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</si>
  <si>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</si>
  <si>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</si>
  <si>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</si>
  <si>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</si>
  <si>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</si>
  <si>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</si>
  <si>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</si>
  <si>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</si>
  <si>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</si>
  <si>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</si>
  <si>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</si>
  <si>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</si>
  <si>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</si>
  <si>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</si>
  <si>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</si>
  <si>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</si>
  <si>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</si>
  <si>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</si>
  <si>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</si>
  <si>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</si>
  <si>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</si>
  <si>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</si>
  <si>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</si>
  <si>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</si>
  <si>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</si>
  <si>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</si>
  <si>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</si>
  <si>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</si>
  <si>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</si>
  <si>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</si>
  <si>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</si>
  <si>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</si>
  <si>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</si>
  <si>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</si>
  <si>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</si>
  <si>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</si>
  <si>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</si>
  <si>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</si>
  <si>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</si>
  <si>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</si>
  <si>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</si>
  <si>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</si>
  <si>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</si>
  <si>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</si>
  <si>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</si>
  <si>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</si>
  <si>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</si>
  <si>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</si>
  <si>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</si>
  <si>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</si>
  <si>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</si>
  <si>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</si>
  <si>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</si>
  <si>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</si>
  <si>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</si>
  <si>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</si>
  <si>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</si>
  <si>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</si>
  <si>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</si>
  <si>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</si>
  <si>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</si>
  <si>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</si>
  <si>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</si>
  <si>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</si>
  <si>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</si>
  <si>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</si>
  <si>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</si>
  <si>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</si>
  <si>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</si>
  <si>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</si>
  <si>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</si>
  <si>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</si>
  <si>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</si>
  <si>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</si>
  <si>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</si>
  <si>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</si>
  <si>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</si>
  <si>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</si>
  <si>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</si>
  <si>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</si>
  <si>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</si>
  <si>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</si>
  <si>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</si>
  <si>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</si>
  <si>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</si>
  <si>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</si>
  <si>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</si>
  <si>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</si>
  <si>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</si>
  <si>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</si>
  <si>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</si>
  <si>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</si>
  <si>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</si>
  <si>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</si>
  <si>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</si>
  <si>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</si>
  <si>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</si>
  <si>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</si>
  <si>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</si>
  <si>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</si>
  <si>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</si>
  <si>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</si>
  <si>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</si>
  <si>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</si>
  <si>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</si>
  <si>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</si>
  <si>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</si>
  <si>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</si>
  <si>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</si>
  <si>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</si>
  <si>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</si>
  <si>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</si>
  <si>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</si>
  <si>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</si>
  <si>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</si>
  <si>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</si>
  <si>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</si>
  <si>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</si>
  <si>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</si>
  <si>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</si>
  <si>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</si>
  <si>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</si>
  <si>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</si>
  <si>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</si>
  <si>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</si>
  <si>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</si>
  <si>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</si>
  <si>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</si>
  <si>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</si>
  <si>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</si>
  <si>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</si>
  <si>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</si>
  <si>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</si>
  <si>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</si>
  <si>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</si>
  <si>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</si>
  <si>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</si>
  <si>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</si>
  <si>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</si>
  <si>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</si>
  <si>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</si>
  <si>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</si>
  <si>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</si>
  <si>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</si>
  <si>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</si>
  <si>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</si>
  <si>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</si>
  <si>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</si>
  <si>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</si>
  <si>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</si>
  <si>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</si>
  <si>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</si>
  <si>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</si>
  <si>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</si>
  <si>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</si>
  <si>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</si>
  <si>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</si>
  <si>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</si>
  <si>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</si>
  <si>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</si>
  <si>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</si>
  <si>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</si>
  <si>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</si>
  <si>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</si>
  <si>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</si>
  <si>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</si>
  <si>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</si>
  <si>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</si>
  <si>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</si>
  <si>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</si>
  <si>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</si>
  <si>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</si>
  <si>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</si>
  <si>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</si>
  <si>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</si>
  <si>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</si>
  <si>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</si>
  <si>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</si>
  <si>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</si>
  <si>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</si>
  <si>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</si>
  <si>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</si>
  <si>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</si>
  <si>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</si>
  <si>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</si>
  <si>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</si>
  <si>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</si>
  <si>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</si>
  <si>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</si>
  <si>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</si>
  <si>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</si>
  <si>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</si>
  <si>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</si>
  <si>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</si>
  <si>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</si>
  <si>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</si>
  <si>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</si>
  <si>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</si>
  <si>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</si>
  <si>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</si>
  <si>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</si>
  <si>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</si>
  <si>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</si>
  <si>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</si>
  <si>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</si>
  <si>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</si>
  <si>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</si>
  <si>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</si>
  <si>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</si>
  <si>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</si>
  <si>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</si>
  <si>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</si>
  <si>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</si>
  <si>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</si>
  <si>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</si>
  <si>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</si>
  <si>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</si>
  <si>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</si>
  <si>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</si>
  <si>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</si>
  <si>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</si>
  <si>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</si>
  <si>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</si>
  <si>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</si>
  <si>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</si>
  <si>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</si>
  <si>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</si>
  <si>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</si>
  <si>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</si>
  <si>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</si>
  <si>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</si>
  <si>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</si>
  <si>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</si>
  <si>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</si>
  <si>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</si>
  <si>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</si>
  <si>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</si>
  <si>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</si>
  <si>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</si>
  <si>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</si>
  <si>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</si>
  <si>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</si>
  <si>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</si>
  <si>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</si>
  <si>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</si>
  <si>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</si>
  <si>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</si>
  <si>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</si>
  <si>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</si>
  <si>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</si>
  <si>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</si>
  <si>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</si>
  <si>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</si>
  <si>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</si>
  <si>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</si>
  <si>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</si>
  <si>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</si>
  <si>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</si>
  <si>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</si>
  <si>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</si>
  <si>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</si>
  <si>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</si>
  <si>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</si>
  <si>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</si>
  <si>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</si>
  <si>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</si>
  <si>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</si>
  <si>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</si>
  <si>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</si>
  <si>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</si>
  <si>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</si>
  <si>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</si>
  <si>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</si>
  <si>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</si>
  <si>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</si>
  <si>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</si>
  <si>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</si>
  <si>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</si>
  <si>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</si>
  <si>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</si>
  <si>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</si>
  <si>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</si>
  <si>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</si>
  <si>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</si>
  <si>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</si>
  <si>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</si>
  <si>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</si>
  <si>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</si>
  <si>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</si>
  <si>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</si>
  <si>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</si>
  <si>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</si>
  <si>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</si>
  <si>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</si>
  <si>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</si>
  <si>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</si>
  <si>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</si>
  <si>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</si>
  <si>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</si>
  <si>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</si>
  <si>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</si>
  <si>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</si>
  <si>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</si>
  <si>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</si>
  <si>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</si>
  <si>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</si>
  <si>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</si>
  <si>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</si>
  <si>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</si>
  <si>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</si>
  <si>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</si>
  <si>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</si>
  <si>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</si>
  <si>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</si>
  <si>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</si>
  <si>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</si>
  <si>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</si>
  <si>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</si>
  <si>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</si>
  <si>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</si>
  <si>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</si>
  <si>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</si>
  <si>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</si>
  <si>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</si>
  <si>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</si>
  <si>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</si>
  <si>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</si>
  <si>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</si>
  <si>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</si>
  <si>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</si>
  <si>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</si>
  <si>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</si>
  <si>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</si>
  <si>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</si>
  <si>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</si>
  <si>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</si>
  <si>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</si>
  <si>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</si>
  <si>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</si>
  <si>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</si>
  <si>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</si>
  <si>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</si>
  <si>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</si>
  <si>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</si>
  <si>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</si>
  <si>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</si>
  <si>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</si>
  <si>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</si>
  <si>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</si>
  <si>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</si>
  <si>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</si>
  <si>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</si>
  <si>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</si>
  <si>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</si>
  <si>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</si>
  <si>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</si>
  <si>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</si>
  <si>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</si>
  <si>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</si>
  <si>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</si>
  <si>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</si>
  <si>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</si>
  <si>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</si>
  <si>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</si>
  <si>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</si>
  <si>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</si>
  <si>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</si>
  <si>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</si>
  <si>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</si>
  <si>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</si>
  <si>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</si>
  <si>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</si>
  <si>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</si>
  <si>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</si>
  <si>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</si>
  <si>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</si>
  <si>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</si>
  <si>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</si>
  <si>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</si>
  <si>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</si>
  <si>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</si>
  <si>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</si>
  <si>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</si>
  <si>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</si>
  <si>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</si>
  <si>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</si>
  <si>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</si>
  <si>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</si>
  <si>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</si>
  <si>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</si>
  <si>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</si>
  <si>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</si>
  <si>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</si>
  <si>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</si>
  <si>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</si>
  <si>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</si>
  <si>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</si>
  <si>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</si>
  <si>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</si>
  <si>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</si>
  <si>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</si>
  <si>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</si>
  <si>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</si>
  <si>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</si>
  <si>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</si>
  <si>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</si>
  <si>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</si>
  <si>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</si>
  <si>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</si>
  <si>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</si>
  <si>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</si>
  <si>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</si>
  <si>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</si>
  <si>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</si>
  <si>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</si>
  <si>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</si>
  <si>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</si>
  <si>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</si>
  <si>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</si>
  <si>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</si>
  <si>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</si>
  <si>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</si>
  <si>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</si>
  <si>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</si>
  <si>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</si>
  <si>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</si>
  <si>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</si>
  <si>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</si>
  <si>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</si>
  <si>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</si>
  <si>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</si>
  <si>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</si>
  <si>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</si>
  <si>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</si>
  <si>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</si>
  <si>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</si>
  <si>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</si>
  <si>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</si>
  <si>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</si>
  <si>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</si>
  <si>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</si>
  <si>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</si>
  <si>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</si>
  <si>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</si>
  <si>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</si>
  <si>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</si>
  <si>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</si>
  <si>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</si>
  <si>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</si>
  <si>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</si>
  <si>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</si>
  <si>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</si>
  <si>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</si>
  <si>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</si>
  <si>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</si>
  <si>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</si>
  <si>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</si>
  <si>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</si>
  <si>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</si>
  <si>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</si>
  <si>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</si>
  <si>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</si>
  <si>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</si>
  <si>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</si>
  <si>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</si>
  <si>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</si>
  <si>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</si>
  <si>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</si>
  <si>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</si>
  <si>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</si>
  <si>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</si>
  <si>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</si>
  <si>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</si>
  <si>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</si>
  <si>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</si>
  <si>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</si>
  <si>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</si>
  <si>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</si>
  <si>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</si>
  <si>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</si>
  <si>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</si>
  <si>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</si>
  <si>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</si>
  <si>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</si>
  <si>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</si>
  <si>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</si>
  <si>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</si>
  <si>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</si>
  <si>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</si>
  <si>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</si>
  <si>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</si>
  <si>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</si>
  <si>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</si>
  <si>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</si>
  <si>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</si>
  <si>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</si>
  <si>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</si>
  <si>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</si>
  <si>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</si>
  <si>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</si>
  <si>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</si>
  <si>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</si>
  <si>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</si>
  <si>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</si>
  <si>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</si>
  <si>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</si>
  <si>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</si>
  <si>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</si>
  <si>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</si>
  <si>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</si>
  <si>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</si>
  <si>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</si>
  <si>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</si>
  <si>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</si>
  <si>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</si>
  <si>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</si>
  <si>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</si>
  <si>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</si>
  <si>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</si>
  <si>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</si>
  <si>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</si>
  <si>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</si>
  <si>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</si>
  <si>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</si>
  <si>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</si>
  <si>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</si>
  <si>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</si>
  <si>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</si>
  <si>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</si>
  <si>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</si>
  <si>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</si>
  <si>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</si>
  <si>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</si>
  <si>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</si>
  <si>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</si>
  <si>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</si>
  <si>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</si>
  <si>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</si>
  <si>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</si>
  <si>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</si>
  <si>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</si>
  <si>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</si>
  <si>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</si>
  <si>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</si>
  <si>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</si>
  <si>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</si>
  <si>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</si>
  <si>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</si>
  <si>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</si>
  <si>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</si>
  <si>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</si>
  <si>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</si>
  <si>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</si>
  <si>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</si>
  <si>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</si>
  <si>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</si>
  <si>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</si>
  <si>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</si>
  <si>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</si>
  <si>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</si>
  <si>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</si>
  <si>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</si>
  <si>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</si>
  <si>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</si>
  <si>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</si>
  <si>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</si>
  <si>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</si>
  <si>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</si>
  <si>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</si>
  <si>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</si>
  <si>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</si>
  <si>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</si>
  <si>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</si>
  <si>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</si>
  <si>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</si>
  <si>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</si>
  <si>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</si>
  <si>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</si>
  <si>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</si>
  <si>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</si>
  <si>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</si>
  <si>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</si>
  <si>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</si>
  <si>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</si>
  <si>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</si>
  <si>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</si>
  <si>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</si>
  <si>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</si>
  <si>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</si>
  <si>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</si>
  <si>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</si>
  <si>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</si>
  <si>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</si>
  <si>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</si>
  <si>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</si>
  <si>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</si>
  <si>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</si>
  <si>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</si>
  <si>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</si>
  <si>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</si>
  <si>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</si>
  <si>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</si>
  <si>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</si>
  <si>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</si>
  <si>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</si>
  <si>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</si>
  <si>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</si>
  <si>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</si>
  <si>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</si>
  <si>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</si>
  <si>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</si>
  <si>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</si>
  <si>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</si>
  <si>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</si>
  <si>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</si>
  <si>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</si>
  <si>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</si>
  <si>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</si>
  <si>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</si>
  <si>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</si>
  <si>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</si>
  <si>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</si>
  <si>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</si>
  <si>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</si>
  <si>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</si>
  <si>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</si>
  <si>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</si>
  <si>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</si>
  <si>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</si>
  <si>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</si>
  <si>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</si>
  <si>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</si>
  <si>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</si>
  <si>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</si>
  <si>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</si>
  <si>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</si>
  <si>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</si>
  <si>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</si>
  <si>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</si>
  <si>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</si>
  <si>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</si>
  <si>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</si>
  <si>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</si>
  <si>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</si>
  <si>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</si>
  <si>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</si>
  <si>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</si>
  <si>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</si>
  <si>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</si>
  <si>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</si>
  <si>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</si>
  <si>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</si>
  <si>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</si>
  <si>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</si>
  <si>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</si>
  <si>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</si>
  <si>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</si>
  <si>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</si>
  <si>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</si>
  <si>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</si>
  <si>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</si>
  <si>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</si>
  <si>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</si>
  <si>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</si>
  <si>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</si>
  <si>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</si>
  <si>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</si>
  <si>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</si>
  <si>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</si>
  <si>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</si>
  <si>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</si>
  <si>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</si>
  <si>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</si>
  <si>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</si>
  <si>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</si>
  <si>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</si>
  <si>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</si>
  <si>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</si>
  <si>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</si>
  <si>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</si>
  <si>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</si>
  <si>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</si>
  <si>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</si>
  <si>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</si>
  <si>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</si>
  <si>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</si>
  <si>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</si>
  <si>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</si>
  <si>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</si>
  <si>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</si>
  <si>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</si>
  <si>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</si>
  <si>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</si>
  <si>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</si>
  <si>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</si>
  <si>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</si>
  <si>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</si>
  <si>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</si>
  <si>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</si>
  <si>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</si>
  <si>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</si>
  <si>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</si>
  <si>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</si>
  <si>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</si>
  <si>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</si>
  <si>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</si>
  <si>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</si>
  <si>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</si>
  <si>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</si>
  <si>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</si>
  <si>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</si>
  <si>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</si>
  <si>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</si>
  <si>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</si>
  <si>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</si>
  <si>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</si>
  <si>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</si>
  <si>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</si>
  <si>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</si>
  <si>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</si>
  <si>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</si>
  <si>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</si>
  <si>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</si>
  <si>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</si>
  <si>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</si>
  <si>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</si>
  <si>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</si>
  <si>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</si>
  <si>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</si>
  <si>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</si>
  <si>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</si>
  <si>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</si>
  <si>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</si>
  <si>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</si>
  <si>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</si>
  <si>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</si>
  <si>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</si>
  <si>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</si>
  <si>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</si>
  <si>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</si>
  <si>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</si>
  <si>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</si>
  <si>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</si>
  <si>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</si>
  <si>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</si>
  <si>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</si>
  <si>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</si>
  <si>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</si>
  <si>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</si>
  <si>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</si>
  <si>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</si>
  <si>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</si>
  <si>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</si>
  <si>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</si>
  <si>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</si>
  <si>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</si>
  <si>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</si>
  <si>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</si>
  <si>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</si>
  <si>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</si>
  <si>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</si>
  <si>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</si>
  <si>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</si>
  <si>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</si>
  <si>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</si>
  <si>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</si>
  <si>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</si>
  <si>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</si>
  <si>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</si>
  <si>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</si>
  <si>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</si>
  <si>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</si>
  <si>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</si>
  <si>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</si>
  <si>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</si>
  <si>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</si>
  <si>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</si>
  <si>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</si>
  <si>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</si>
  <si>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</si>
  <si>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</si>
  <si>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</si>
  <si>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</si>
  <si>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</si>
  <si>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</si>
  <si>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</si>
  <si>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</si>
  <si>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</si>
  <si>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</si>
  <si>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</si>
  <si>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</si>
  <si>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</si>
  <si>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</si>
  <si>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</si>
  <si>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</si>
  <si>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</si>
  <si>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</si>
  <si>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</si>
  <si>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</si>
  <si>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</si>
  <si>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</si>
  <si>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</si>
  <si>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</si>
  <si>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</si>
  <si>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</si>
  <si>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</si>
  <si>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</si>
  <si>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</si>
  <si>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</si>
  <si>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</si>
  <si>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</si>
  <si>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</si>
  <si>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</si>
  <si>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</si>
  <si>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</si>
  <si>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</si>
  <si>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</si>
  <si>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</si>
  <si>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</si>
  <si>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</si>
  <si>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</si>
  <si>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</si>
  <si>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</si>
  <si>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</si>
  <si>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</si>
  <si>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</si>
  <si>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</si>
  <si>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</si>
  <si>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</si>
  <si>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</si>
  <si>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</si>
  <si>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</si>
  <si>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</si>
  <si>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</si>
  <si>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</si>
  <si>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</si>
  <si>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</si>
  <si>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</si>
  <si>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</si>
  <si>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</si>
  <si>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</si>
  <si>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</si>
  <si>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</si>
  <si>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</si>
  <si>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</si>
  <si>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</si>
  <si>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</si>
  <si>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</si>
  <si>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</si>
  <si>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</si>
  <si>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</si>
  <si>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</si>
  <si>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</si>
  <si>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</si>
  <si>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</si>
  <si>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</si>
  <si>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</si>
  <si>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</si>
  <si>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</si>
  <si>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</si>
  <si>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</si>
  <si>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</si>
  <si>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</si>
  <si>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</si>
  <si>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</si>
  <si>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</si>
  <si>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</si>
  <si>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</si>
  <si>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</si>
  <si>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</si>
  <si>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</si>
  <si>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</si>
  <si>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</si>
  <si>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</si>
  <si>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</si>
  <si>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</si>
  <si>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</si>
  <si>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</si>
  <si>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</si>
  <si>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</si>
  <si>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</si>
  <si>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</si>
  <si>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</si>
  <si>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</si>
  <si>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</si>
  <si>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</si>
  <si>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</si>
  <si>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</si>
  <si>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</si>
  <si>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</si>
  <si>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</si>
  <si>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</si>
  <si>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</si>
  <si>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</si>
  <si>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</si>
  <si>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</si>
  <si>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</si>
  <si>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</si>
  <si>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</si>
  <si>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</si>
  <si>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</si>
  <si>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</si>
  <si>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</si>
  <si>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</si>
  <si>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</si>
  <si>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</si>
  <si>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</si>
  <si>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</si>
  <si>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</si>
  <si>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</si>
  <si>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</si>
  <si>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</si>
  <si>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</si>
  <si>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</si>
  <si>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</si>
  <si>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</si>
  <si>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</si>
  <si>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</si>
  <si>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</si>
  <si>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</si>
  <si>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</si>
  <si>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</si>
  <si>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</si>
  <si>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</si>
  <si>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</si>
  <si>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</si>
  <si>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</si>
  <si>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</si>
  <si>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</si>
  <si>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</si>
  <si>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</si>
  <si>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</si>
  <si>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</si>
  <si>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</si>
  <si>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</si>
  <si>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</si>
  <si>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</si>
  <si>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</si>
  <si>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</si>
  <si>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</si>
  <si>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</si>
  <si>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</si>
  <si>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</si>
  <si>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</si>
  <si>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</si>
  <si>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</si>
  <si>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</si>
  <si>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</si>
  <si>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</si>
  <si>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</si>
  <si>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</si>
  <si>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</si>
  <si>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</si>
  <si>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</si>
  <si>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</si>
  <si>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</si>
  <si>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</si>
  <si>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</si>
  <si>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</si>
  <si>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</si>
  <si>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</si>
  <si>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</si>
  <si>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</si>
  <si>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</si>
  <si>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</si>
  <si>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</si>
  <si>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</si>
  <si>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</si>
  <si>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</si>
  <si>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</si>
  <si>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</si>
  <si>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</si>
  <si>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</si>
  <si>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</si>
  <si>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</si>
  <si>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</si>
  <si>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</si>
  <si>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</si>
  <si>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</si>
  <si>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</si>
  <si>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</si>
  <si>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</si>
  <si>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</si>
  <si>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</si>
  <si>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</si>
  <si>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</si>
  <si>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</si>
  <si>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</si>
  <si>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</si>
  <si>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</si>
  <si>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</si>
  <si>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</si>
  <si>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</si>
  <si>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</si>
  <si>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</si>
  <si>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</si>
  <si>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</si>
  <si>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</si>
  <si>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</si>
  <si>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</si>
  <si>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</si>
  <si>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</si>
  <si>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</si>
  <si>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</si>
  <si>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</si>
  <si>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</si>
  <si>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</si>
  <si>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</si>
  <si>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</si>
  <si>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</si>
  <si>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</si>
  <si>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</si>
  <si>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</si>
  <si>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</si>
  <si>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</si>
  <si>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</si>
  <si>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</si>
  <si>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</si>
  <si>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</si>
  <si>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</si>
  <si>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</si>
  <si>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</si>
  <si>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</si>
  <si>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</si>
  <si>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</si>
  <si>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</si>
  <si>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</si>
  <si>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</si>
  <si>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</si>
  <si>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</si>
  <si>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</si>
  <si>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</si>
  <si>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</si>
  <si>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</si>
  <si>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</si>
  <si>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</si>
  <si>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</si>
  <si>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</si>
  <si>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</si>
  <si>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</si>
  <si>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</si>
  <si>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</si>
  <si>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</si>
  <si>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</si>
  <si>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</si>
  <si>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</si>
  <si>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</si>
  <si>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</si>
  <si>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</si>
  <si>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</si>
  <si>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</si>
  <si>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</si>
  <si>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</si>
  <si>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</si>
  <si>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</si>
  <si>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</si>
  <si>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</si>
  <si>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</si>
  <si>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</si>
  <si>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</si>
  <si>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</si>
  <si>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</si>
  <si>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</si>
  <si>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</si>
  <si>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</si>
  <si>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</si>
  <si>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</si>
  <si>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</si>
  <si>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</si>
  <si>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</si>
  <si>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</si>
  <si>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</si>
  <si>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</si>
  <si>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</si>
  <si>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</si>
  <si>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</si>
  <si>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</si>
  <si>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</si>
  <si>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</si>
  <si>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</si>
  <si>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</si>
  <si>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</si>
  <si>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</si>
  <si>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</si>
  <si>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</si>
  <si>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</si>
  <si>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</si>
  <si>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</si>
  <si>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</si>
  <si>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</si>
  <si>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</si>
  <si>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</si>
  <si>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</si>
  <si>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</si>
  <si>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</si>
  <si>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</si>
  <si>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</si>
  <si>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</si>
  <si>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</si>
  <si>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</si>
  <si>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</si>
  <si>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</si>
  <si>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</si>
  <si>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</si>
  <si>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</si>
  <si>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</si>
  <si>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</si>
  <si>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</si>
  <si>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</si>
  <si>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</si>
  <si>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</si>
  <si>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</si>
  <si>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</si>
  <si>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</si>
  <si>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</si>
  <si>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</si>
  <si>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</si>
  <si>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</si>
  <si>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</si>
  <si>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</si>
  <si>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</si>
  <si>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</si>
  <si>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</si>
  <si>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</si>
  <si>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</si>
  <si>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</si>
  <si>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</si>
  <si>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</si>
  <si>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</si>
  <si>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</si>
  <si>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</si>
  <si>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</si>
  <si>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</si>
  <si>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</si>
  <si>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</si>
  <si>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</si>
  <si>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</si>
  <si>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</si>
  <si>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</si>
  <si>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</si>
  <si>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</si>
  <si>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</si>
  <si>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</si>
  <si>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</si>
  <si>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</si>
  <si>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</si>
  <si>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</si>
  <si>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</si>
  <si>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</si>
  <si>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</si>
  <si>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</si>
  <si>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</si>
  <si>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</si>
  <si>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</si>
  <si>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</si>
  <si>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</si>
  <si>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</si>
  <si>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</si>
  <si>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</si>
  <si>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</si>
  <si>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</si>
  <si>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</si>
  <si>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</si>
  <si>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</si>
  <si>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</si>
  <si>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</si>
  <si>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</si>
  <si>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</si>
  <si>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</si>
  <si>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</si>
  <si>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</si>
  <si>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</si>
  <si>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</si>
  <si>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</si>
  <si>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</si>
  <si>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</si>
  <si>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</si>
  <si>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</si>
  <si>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</si>
  <si>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</si>
  <si>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</si>
  <si>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</si>
  <si>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</si>
  <si>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</si>
  <si>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</si>
  <si>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</si>
  <si>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</si>
  <si>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</si>
  <si>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</si>
  <si>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</si>
  <si>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</si>
  <si>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</si>
  <si>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</si>
  <si>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</si>
  <si>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</si>
  <si>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</si>
  <si>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</si>
  <si>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</si>
  <si>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</si>
  <si>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</si>
  <si>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</si>
  <si>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</si>
  <si>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</si>
  <si>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</si>
  <si>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</si>
  <si>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</si>
  <si>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</si>
  <si>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</si>
  <si>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</si>
  <si>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</si>
  <si>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</si>
  <si>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</si>
  <si>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</si>
  <si>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</si>
  <si>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</si>
  <si>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</si>
  <si>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</si>
  <si>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</si>
  <si>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</si>
  <si>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</si>
  <si>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</si>
  <si>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</si>
  <si>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</si>
  <si>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</si>
  <si>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</si>
  <si>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</si>
  <si>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</si>
  <si>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</si>
  <si>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</si>
  <si>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</si>
  <si>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</si>
  <si>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</si>
  <si>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</si>
  <si>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</si>
  <si>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</si>
  <si>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</si>
  <si>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</si>
  <si>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</si>
  <si>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</si>
  <si>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</si>
  <si>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</si>
  <si>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</si>
  <si>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</si>
  <si>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</si>
  <si>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</si>
  <si>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</si>
  <si>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</si>
  <si>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</si>
  <si>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</si>
  <si>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</si>
  <si>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</si>
  <si>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</si>
  <si>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</si>
  <si>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</si>
  <si>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</si>
  <si>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</si>
  <si>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</si>
  <si>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</si>
  <si>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</si>
  <si>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</si>
  <si>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</si>
  <si>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</si>
  <si>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</si>
  <si>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</si>
  <si>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</si>
  <si>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</si>
  <si>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</si>
  <si>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</si>
  <si>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</si>
  <si>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</si>
  <si>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</si>
  <si>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</si>
  <si>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</si>
  <si>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</si>
  <si>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</si>
  <si>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</si>
  <si>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</si>
  <si>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</si>
  <si>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</si>
  <si>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</si>
  <si>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</si>
  <si>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</si>
  <si>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</si>
  <si>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</si>
  <si>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</si>
  <si>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</si>
  <si>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</si>
  <si>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</si>
  <si>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</si>
  <si>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</si>
  <si>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</si>
  <si>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</si>
  <si>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</si>
  <si>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</si>
  <si>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</si>
  <si>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</si>
  <si>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</si>
  <si>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</si>
  <si>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</si>
  <si>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</si>
  <si>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</si>
  <si>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</si>
  <si>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</si>
  <si>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</si>
  <si>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</si>
  <si>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</si>
  <si>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</si>
  <si>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</si>
  <si>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</si>
  <si>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</si>
  <si>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</si>
  <si>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</si>
  <si>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</si>
  <si>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</si>
  <si>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</si>
  <si>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</si>
  <si>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</si>
  <si>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</si>
  <si>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</si>
  <si>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</si>
  <si>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</si>
  <si>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</si>
  <si>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</si>
  <si>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</si>
  <si>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</si>
  <si>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</si>
  <si>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</si>
  <si>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</si>
  <si>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</si>
  <si>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</si>
  <si>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</si>
  <si>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</si>
  <si>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</si>
  <si>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</si>
  <si>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</si>
  <si>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</si>
  <si>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</si>
  <si>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</si>
  <si>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</si>
  <si>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</si>
  <si>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</si>
  <si>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</si>
  <si>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</si>
  <si>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</si>
  <si>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</si>
  <si>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</si>
  <si>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</si>
  <si>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</si>
  <si>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</si>
  <si>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</si>
  <si>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</si>
  <si>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</si>
  <si>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</si>
  <si>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</si>
  <si>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</si>
  <si>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</si>
  <si>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</si>
  <si>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</si>
  <si>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</si>
  <si>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</si>
  <si>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</si>
  <si>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</si>
  <si>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</si>
  <si>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</si>
  <si>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</si>
  <si>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</si>
  <si>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</si>
  <si>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</si>
  <si>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</si>
  <si>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</si>
  <si>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</si>
  <si>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</si>
  <si>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</si>
  <si>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</si>
  <si>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</si>
  <si>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</si>
  <si>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</si>
  <si>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</si>
  <si>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</si>
  <si>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</si>
  <si>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</si>
  <si>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</si>
  <si>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</si>
  <si>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</si>
  <si>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</si>
  <si>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</si>
  <si>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</si>
  <si>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</si>
  <si>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</si>
  <si>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</si>
  <si>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</si>
  <si>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</si>
  <si>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</si>
  <si>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</si>
  <si>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</si>
  <si>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</si>
  <si>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</si>
  <si>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</si>
  <si>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</si>
  <si>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</si>
  <si>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</si>
  <si>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</si>
  <si>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</si>
  <si>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</si>
  <si>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</si>
  <si>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</si>
  <si>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</si>
  <si>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</si>
  <si>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</si>
  <si>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</si>
  <si>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</si>
  <si>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</si>
  <si>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</si>
  <si>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</si>
  <si>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</si>
  <si>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</si>
  <si>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</si>
  <si>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</si>
  <si>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</si>
  <si>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</si>
  <si>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</si>
  <si>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</si>
  <si>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</si>
  <si>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</si>
  <si>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</si>
  <si>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</si>
  <si>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</si>
  <si>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</si>
  <si>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</si>
  <si>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</si>
  <si>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</si>
  <si>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</si>
  <si>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</si>
  <si>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</si>
  <si>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</si>
  <si>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</si>
  <si>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</si>
  <si>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</si>
  <si>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</si>
  <si>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</si>
  <si>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</si>
  <si>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</si>
  <si>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</si>
  <si>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</si>
  <si>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</si>
  <si>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</si>
  <si>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</si>
  <si>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</si>
  <si>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</si>
  <si>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</si>
  <si>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</si>
  <si>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</si>
  <si>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</si>
  <si>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</si>
  <si>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</si>
  <si>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</si>
  <si>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</si>
  <si>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</si>
  <si>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</si>
  <si>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</si>
  <si>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</si>
  <si>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</si>
  <si>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</si>
  <si>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</si>
  <si>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</si>
  <si>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</si>
  <si>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</si>
  <si>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</si>
  <si>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</si>
  <si>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</si>
  <si>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</si>
  <si>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</si>
  <si>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</si>
  <si>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</si>
  <si>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</si>
  <si>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</si>
  <si>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</si>
  <si>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</si>
  <si>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</si>
  <si>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</si>
  <si>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</si>
  <si>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</si>
  <si>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</si>
  <si>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</si>
  <si>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</si>
  <si>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</si>
  <si>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</si>
  <si>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</si>
  <si>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</si>
  <si>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</si>
  <si>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</si>
  <si>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</si>
  <si>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</si>
  <si>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</si>
  <si>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</si>
  <si>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</si>
  <si>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</si>
  <si>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</si>
  <si>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</si>
  <si>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</si>
  <si>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</si>
  <si>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</si>
  <si>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</si>
  <si>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</si>
  <si>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</si>
  <si>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</si>
  <si>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</si>
  <si>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</si>
  <si>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</si>
  <si>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</si>
  <si>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</si>
  <si>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</si>
  <si>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</si>
  <si>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</si>
  <si>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</si>
  <si>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</si>
  <si>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</si>
  <si>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</si>
  <si>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</si>
  <si>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</si>
  <si>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</si>
  <si>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</si>
  <si>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</si>
  <si>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</si>
  <si>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</si>
  <si>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</si>
  <si>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</si>
  <si>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</si>
  <si>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</si>
  <si>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</si>
  <si>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</si>
  <si>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</si>
  <si>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</si>
  <si>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</si>
  <si>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</si>
  <si>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</si>
  <si>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</si>
  <si>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</si>
  <si>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</si>
  <si>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</si>
  <si>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</si>
  <si>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</si>
  <si>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</si>
  <si>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</si>
  <si>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</si>
  <si>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</si>
  <si>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</si>
  <si>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</si>
  <si>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</si>
  <si>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</si>
  <si>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</si>
  <si>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</si>
  <si>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</si>
  <si>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</si>
  <si>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</si>
  <si>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</si>
  <si>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</si>
  <si>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</si>
  <si>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</si>
  <si>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</si>
  <si>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</si>
  <si>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</si>
  <si>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</si>
  <si>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</si>
  <si>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</si>
  <si>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</si>
  <si>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</si>
  <si>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</si>
  <si>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</si>
  <si>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</si>
  <si>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</si>
  <si>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</si>
  <si>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</si>
  <si>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</si>
  <si>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</si>
  <si>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</si>
  <si>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</si>
  <si>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</si>
  <si>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</si>
  <si>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</si>
  <si>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</si>
  <si>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</si>
  <si>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</si>
  <si>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</si>
  <si>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</si>
  <si>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</si>
  <si>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</si>
  <si>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</si>
  <si>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</si>
  <si>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</si>
  <si>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</si>
  <si>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</si>
  <si>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</si>
  <si>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</si>
  <si>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</si>
  <si>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</si>
  <si>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</si>
  <si>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</si>
  <si>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</si>
  <si>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</si>
  <si>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</si>
  <si>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</si>
  <si>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</si>
  <si>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</si>
  <si>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</si>
  <si>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</si>
  <si>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</si>
  <si>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</si>
  <si>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</si>
  <si>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</si>
  <si>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</si>
  <si>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</si>
  <si>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</si>
  <si>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</si>
  <si>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</si>
  <si>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</si>
  <si>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</si>
  <si>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</si>
  <si>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</si>
  <si>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</si>
  <si>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</si>
  <si>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</si>
  <si>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</si>
  <si>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</si>
  <si>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</si>
  <si>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</si>
  <si>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</si>
  <si>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</si>
  <si>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</si>
  <si>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</si>
  <si>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</si>
  <si>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</si>
  <si>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</si>
  <si>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</si>
  <si>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</si>
  <si>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</si>
  <si>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</si>
  <si>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</si>
  <si>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</si>
  <si>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</si>
  <si>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</si>
  <si>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</si>
  <si>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</si>
  <si>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</si>
  <si>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</si>
  <si>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</si>
  <si>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</si>
  <si>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</si>
  <si>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</si>
  <si>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</si>
  <si>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</si>
  <si>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</si>
  <si>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</si>
  <si>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</si>
  <si>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</si>
  <si>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</si>
  <si>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</si>
  <si>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</si>
  <si>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</si>
  <si>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</si>
  <si>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</si>
  <si>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</si>
  <si>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</si>
  <si>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</si>
  <si>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</si>
  <si>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</si>
  <si>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</si>
  <si>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</si>
  <si>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</si>
  <si>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</si>
  <si>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</si>
  <si>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</si>
  <si>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</si>
  <si>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</si>
  <si>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</si>
  <si>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</si>
  <si>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</si>
  <si>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</si>
  <si>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</si>
  <si>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</si>
  <si>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</si>
  <si>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</si>
  <si>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</si>
  <si>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</si>
  <si>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</si>
  <si>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</si>
  <si>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</si>
  <si>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</si>
  <si>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</si>
  <si>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</si>
  <si>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</si>
  <si>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</si>
  <si>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</si>
  <si>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</si>
  <si>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</si>
  <si>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</si>
  <si>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</si>
  <si>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</si>
  <si>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</si>
  <si>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</si>
  <si>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</si>
  <si>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</si>
  <si>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</si>
  <si>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</si>
  <si>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</si>
  <si>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</si>
  <si>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</si>
  <si>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</si>
  <si>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</si>
  <si>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</si>
  <si>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</si>
  <si>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</si>
  <si>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</si>
  <si>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</si>
  <si>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</si>
  <si>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</si>
  <si>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</si>
  <si>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</si>
  <si>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</si>
  <si>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</si>
  <si>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</si>
  <si>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</si>
  <si>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</si>
  <si>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</si>
  <si>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</si>
  <si>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</si>
  <si>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</si>
  <si>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</si>
  <si>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</si>
  <si>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</si>
  <si>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</si>
  <si>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</si>
  <si>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</si>
  <si>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</si>
  <si>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</si>
  <si>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</si>
  <si>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</si>
  <si>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</si>
  <si>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</si>
  <si>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</si>
  <si>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</si>
  <si>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</si>
  <si>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</si>
  <si>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</si>
  <si>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</si>
  <si>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</si>
  <si>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</si>
  <si>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</si>
  <si>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</si>
  <si>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</si>
  <si>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</si>
  <si>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</si>
  <si>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</si>
  <si>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</si>
  <si>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</si>
  <si>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</si>
  <si>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</si>
  <si>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</si>
  <si>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</si>
  <si>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</si>
  <si>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</si>
  <si>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</si>
  <si>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</si>
  <si>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</si>
  <si>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</si>
  <si>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</si>
  <si>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</si>
  <si>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</si>
  <si>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</si>
  <si>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</si>
  <si>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</si>
  <si>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</si>
  <si>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</si>
  <si>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</si>
  <si>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</si>
  <si>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</si>
  <si>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</si>
  <si>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</si>
  <si>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</si>
  <si>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</si>
  <si>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</si>
  <si>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</si>
  <si>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</si>
  <si>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</si>
  <si>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</si>
  <si>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</si>
  <si>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</si>
  <si>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</si>
  <si>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</si>
  <si>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</si>
  <si>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</si>
  <si>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</si>
  <si>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</si>
  <si>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</si>
  <si>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</si>
  <si>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</si>
  <si>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</si>
  <si>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</si>
  <si>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</si>
  <si>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</si>
  <si>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</si>
  <si>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</si>
  <si>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</si>
  <si>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</si>
  <si>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</si>
  <si>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</si>
  <si>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</si>
  <si>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</si>
  <si>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</si>
  <si>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</si>
  <si>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</si>
  <si>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</si>
  <si>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</si>
  <si>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</si>
  <si>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</si>
  <si>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</si>
  <si>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</si>
  <si>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</si>
  <si>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</si>
  <si>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</si>
  <si>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</si>
  <si>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</si>
  <si>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</si>
  <si>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</si>
  <si>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</si>
  <si>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</si>
  <si>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</si>
  <si>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</si>
  <si>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</si>
  <si>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</si>
  <si>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</si>
  <si>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</si>
  <si>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</si>
  <si>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</si>
  <si>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</si>
  <si>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</si>
  <si>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</si>
  <si>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</si>
  <si>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</si>
  <si>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</si>
  <si>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</si>
  <si>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</si>
  <si>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</si>
  <si>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</si>
  <si>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</si>
  <si>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</si>
  <si>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</si>
  <si>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</si>
  <si>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</si>
  <si>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</si>
  <si>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</si>
  <si>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</si>
  <si>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</si>
  <si>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</si>
  <si>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</si>
  <si>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</si>
  <si>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</si>
  <si>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</si>
  <si>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</si>
  <si>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</si>
  <si>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</si>
  <si>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</si>
  <si>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</si>
  <si>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</si>
  <si>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</si>
  <si>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</si>
  <si>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</si>
  <si>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</si>
  <si>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</si>
  <si>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</si>
  <si>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</si>
  <si>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</si>
  <si>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</si>
  <si>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</si>
  <si>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</si>
  <si>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</si>
  <si>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</si>
  <si>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</si>
  <si>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</si>
  <si>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</si>
  <si>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</si>
  <si>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</si>
  <si>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</si>
  <si>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</si>
  <si>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</si>
  <si>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</si>
  <si>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</si>
  <si>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</si>
  <si>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</si>
  <si>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</si>
  <si>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</si>
  <si>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</si>
  <si>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</si>
  <si>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</si>
  <si>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</si>
  <si>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</si>
  <si>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</si>
  <si>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</si>
  <si>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</si>
  <si>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</si>
  <si>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</si>
  <si>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</si>
  <si>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</si>
  <si>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</si>
  <si>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</si>
  <si>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</si>
  <si>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</si>
  <si>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</si>
  <si>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</si>
  <si>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</si>
  <si>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</si>
  <si>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</si>
  <si>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</si>
  <si>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</si>
  <si>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</si>
  <si>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</si>
  <si>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</si>
  <si>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</si>
  <si>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</si>
  <si>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</si>
  <si>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</si>
  <si>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</si>
  <si>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</si>
  <si>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</si>
  <si>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</si>
  <si>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</si>
  <si>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</si>
  <si>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</si>
  <si>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</si>
  <si>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</si>
  <si>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</si>
  <si>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</si>
  <si>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</si>
  <si>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</si>
  <si>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</si>
  <si>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</si>
  <si>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</si>
  <si>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</si>
  <si>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</si>
  <si>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</si>
  <si>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</si>
  <si>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</si>
  <si>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</si>
  <si>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</si>
  <si>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</si>
  <si>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</si>
  <si>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</si>
  <si>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</si>
  <si>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</si>
  <si>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</si>
  <si>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</si>
  <si>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</si>
  <si>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</si>
  <si>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</si>
  <si>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</si>
  <si>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</si>
  <si>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</si>
  <si>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</si>
  <si>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</si>
  <si>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</si>
  <si>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</si>
  <si>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</si>
  <si>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</si>
  <si>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</si>
  <si>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</si>
  <si>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</si>
  <si>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</si>
  <si>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</si>
  <si>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</si>
  <si>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</si>
  <si>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</si>
  <si>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</si>
  <si>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</si>
  <si>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</si>
  <si>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</si>
  <si>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</si>
  <si>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</si>
  <si>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</si>
  <si>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</si>
  <si>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</si>
  <si>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</si>
  <si>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</si>
  <si>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</si>
  <si>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</si>
  <si>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</si>
  <si>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</si>
  <si>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</si>
  <si>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</si>
  <si>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</si>
  <si>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</si>
  <si>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</si>
  <si>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</si>
  <si>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</si>
  <si>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</si>
  <si>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</si>
  <si>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</si>
  <si>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</si>
  <si>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</si>
  <si>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</si>
  <si>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</si>
  <si>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</si>
  <si>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</si>
  <si>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</si>
  <si>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</si>
  <si>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</si>
  <si>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</si>
  <si>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</si>
  <si>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</si>
  <si>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</si>
  <si>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</si>
  <si>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</si>
  <si>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</si>
  <si>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</si>
  <si>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</si>
  <si>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</si>
  <si>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</si>
  <si>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</si>
  <si>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</si>
  <si>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</si>
  <si>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</si>
  <si>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</si>
  <si>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</si>
  <si>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</si>
  <si>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</si>
  <si>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</si>
  <si>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</si>
  <si>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</si>
  <si>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</si>
  <si>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</si>
  <si>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</si>
  <si>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</si>
  <si>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</si>
  <si>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</si>
  <si>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</si>
  <si>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</si>
  <si>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</si>
  <si>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</si>
  <si>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</si>
  <si>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</si>
  <si>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</si>
  <si>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</si>
  <si>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</si>
  <si>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</si>
  <si>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</si>
  <si>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</si>
  <si>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</si>
  <si>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</si>
  <si>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</si>
  <si>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</si>
  <si>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</si>
  <si>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</si>
  <si>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</si>
  <si>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</si>
  <si>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</si>
  <si>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</si>
  <si>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</si>
  <si>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</si>
  <si>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</si>
  <si>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</si>
  <si>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</si>
  <si>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</si>
  <si>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</si>
  <si>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</si>
  <si>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</si>
  <si>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</si>
  <si>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</si>
  <si>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</si>
  <si>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</si>
  <si>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</si>
  <si>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</si>
  <si>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</si>
  <si>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</si>
  <si>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</si>
  <si>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</si>
  <si>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</si>
  <si>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</si>
  <si>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</si>
  <si>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</si>
  <si>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</si>
  <si>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</si>
  <si>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</si>
  <si>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</si>
  <si>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</si>
  <si>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</si>
  <si>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</si>
  <si>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</si>
  <si>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</si>
  <si>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</si>
  <si>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</si>
  <si>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</si>
  <si>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</si>
  <si>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</si>
  <si>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</si>
  <si>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</si>
  <si>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</si>
  <si>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</si>
  <si>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</si>
  <si>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</si>
  <si>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</si>
  <si>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</si>
  <si>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</si>
  <si>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</si>
  <si>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</si>
  <si>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</si>
  <si>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</si>
  <si>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</si>
  <si>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</si>
  <si>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</si>
  <si>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</si>
  <si>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</si>
  <si>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</si>
  <si>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</si>
  <si>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</si>
  <si>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</si>
  <si>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</si>
  <si>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</si>
  <si>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</si>
  <si>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</si>
  <si>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</si>
  <si>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</si>
  <si>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</si>
  <si>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</si>
  <si>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</si>
  <si>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</si>
  <si>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</si>
  <si>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</si>
  <si>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</si>
  <si>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</si>
  <si>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</si>
  <si>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</si>
  <si>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</si>
  <si>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</si>
  <si>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</si>
  <si>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</si>
  <si>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</si>
  <si>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</si>
  <si>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</si>
  <si>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</si>
  <si>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</si>
  <si>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</si>
  <si>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</si>
  <si>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</si>
  <si>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</si>
  <si>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</si>
  <si>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</si>
  <si>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</si>
  <si>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</si>
  <si>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</si>
  <si>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</si>
  <si>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</si>
  <si>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</si>
  <si>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</si>
  <si>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</si>
  <si>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</si>
  <si>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</si>
  <si>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</si>
  <si>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</si>
  <si>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</si>
  <si>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</si>
  <si>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</si>
  <si>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</si>
  <si>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</si>
  <si>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</si>
  <si>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</si>
  <si>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</si>
  <si>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</si>
  <si>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</si>
  <si>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</si>
  <si>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</si>
  <si>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</si>
  <si>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</si>
  <si>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</si>
  <si>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</si>
  <si>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</si>
  <si>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</si>
  <si>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</si>
  <si>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</si>
  <si>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</si>
  <si>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</si>
  <si>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</si>
  <si>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</si>
  <si>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</si>
  <si>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</si>
  <si>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</si>
  <si>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</si>
  <si>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</si>
  <si>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</si>
  <si>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</si>
  <si>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</si>
  <si>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</si>
  <si>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</si>
  <si>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</si>
  <si>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</si>
  <si>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</si>
  <si>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</si>
  <si>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</si>
  <si>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</si>
  <si>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</si>
  <si>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</si>
  <si>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</si>
  <si>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</si>
  <si>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</si>
  <si>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</si>
  <si>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</si>
  <si>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</si>
  <si>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</si>
  <si>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</si>
  <si>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</si>
  <si>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</si>
  <si>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</si>
  <si>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</si>
  <si>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</si>
  <si>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</si>
  <si>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</si>
  <si>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</si>
  <si>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</si>
  <si>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</si>
  <si>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</si>
  <si>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</si>
  <si>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</si>
  <si>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</si>
  <si>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</si>
  <si>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</si>
  <si>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</si>
  <si>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</si>
  <si>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</si>
  <si>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</si>
  <si>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</si>
  <si>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</si>
  <si>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</si>
  <si>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</si>
  <si>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</si>
  <si>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</si>
  <si>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</si>
  <si>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</si>
  <si>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</si>
  <si>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</si>
  <si>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</si>
  <si>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</si>
  <si>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</si>
  <si>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</si>
  <si>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</si>
  <si>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</si>
  <si>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</si>
  <si>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</si>
  <si>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</si>
  <si>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</si>
  <si>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</si>
  <si>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</si>
  <si>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</si>
  <si>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</si>
  <si>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</si>
  <si>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</si>
  <si>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</si>
  <si>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</si>
  <si>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</si>
  <si>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</si>
  <si>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</si>
  <si>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</si>
  <si>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</si>
  <si>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</si>
  <si>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</si>
  <si>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</si>
  <si>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</si>
  <si>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</si>
  <si>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</si>
  <si>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</si>
  <si>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</si>
  <si>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</si>
  <si>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</si>
  <si>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</si>
  <si>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</si>
  <si>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</si>
  <si>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</si>
  <si>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</si>
  <si>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</si>
  <si>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</si>
  <si>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</si>
  <si>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</si>
  <si>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</si>
  <si>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</si>
  <si>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</si>
  <si>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</si>
  <si>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</si>
  <si>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</si>
  <si>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</si>
  <si>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</si>
  <si>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</si>
  <si>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</si>
  <si>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</si>
  <si>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</si>
  <si>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</si>
  <si>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</si>
  <si>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</si>
  <si>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</si>
  <si>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</si>
  <si>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</si>
  <si>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</si>
  <si>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</si>
  <si>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</si>
  <si>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</si>
  <si>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</si>
  <si>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</si>
  <si>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</si>
  <si>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</si>
  <si>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</si>
  <si>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</si>
  <si>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</si>
  <si>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</si>
  <si>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</si>
  <si>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</si>
  <si>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</si>
  <si>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</si>
  <si>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</si>
  <si>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</si>
  <si>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</si>
  <si>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</si>
  <si>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</si>
  <si>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</si>
  <si>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</si>
  <si>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</si>
  <si>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</si>
  <si>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</si>
  <si>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</si>
  <si>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</si>
  <si>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</si>
  <si>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</si>
  <si>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</si>
  <si>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</si>
  <si>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</si>
  <si>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</si>
  <si>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</si>
  <si>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</si>
  <si>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</si>
  <si>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</si>
  <si>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</si>
  <si>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</si>
  <si>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</si>
  <si>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</si>
  <si>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</si>
  <si>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</si>
  <si>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</si>
  <si>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</si>
  <si>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</si>
  <si>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</si>
  <si>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</si>
  <si>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</si>
  <si>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</si>
  <si>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</si>
  <si>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</si>
  <si>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</si>
  <si>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</si>
  <si>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</si>
  <si>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</si>
  <si>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</si>
  <si>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</si>
  <si>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</si>
  <si>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</si>
  <si>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</si>
  <si>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</si>
  <si>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</si>
  <si>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</si>
  <si>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</si>
  <si>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</si>
  <si>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</si>
  <si>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</si>
  <si>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</si>
  <si>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</si>
  <si>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</si>
  <si>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</si>
  <si>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</si>
  <si>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</si>
  <si>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</si>
  <si>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</si>
  <si>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</si>
  <si>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</si>
  <si>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</si>
  <si>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</si>
  <si>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</si>
  <si>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</si>
  <si>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</si>
  <si>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</si>
  <si>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</si>
  <si>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</si>
  <si>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</si>
  <si>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</si>
  <si>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</si>
  <si>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</si>
  <si>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</si>
  <si>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</si>
  <si>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</si>
  <si>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</si>
  <si>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</si>
  <si>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</si>
  <si>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</si>
  <si>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</si>
  <si>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</si>
  <si>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</si>
  <si>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</si>
  <si>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</si>
  <si>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</si>
  <si>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</si>
  <si>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</si>
  <si>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</si>
  <si>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</si>
  <si>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</si>
  <si>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</si>
  <si>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</si>
  <si>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</si>
  <si>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</si>
  <si>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</si>
  <si>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</si>
  <si>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</si>
  <si>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</si>
  <si>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</si>
  <si>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</si>
  <si>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</si>
  <si>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</si>
  <si>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</si>
  <si>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</si>
  <si>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</si>
  <si>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</si>
  <si>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</si>
  <si>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</si>
  <si>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</si>
  <si>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</si>
  <si>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</si>
  <si>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</si>
  <si>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</si>
  <si>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</si>
  <si>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</si>
  <si>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</si>
  <si>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</si>
  <si>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</si>
  <si>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</si>
  <si>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</si>
  <si>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</si>
  <si>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</si>
  <si>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</si>
  <si>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</si>
  <si>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</si>
  <si>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</si>
  <si>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</si>
  <si>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</si>
  <si>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</si>
  <si>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</si>
  <si>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</si>
  <si>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</si>
  <si>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</si>
  <si>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</si>
  <si>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</si>
  <si>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</si>
  <si>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</si>
  <si>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</si>
  <si>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</si>
  <si>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</si>
  <si>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</si>
  <si>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</si>
  <si>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</si>
  <si>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</si>
  <si>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</si>
  <si>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</si>
  <si>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</si>
  <si>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</si>
  <si>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</si>
  <si>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</si>
  <si>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</si>
  <si>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</si>
  <si>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</si>
  <si>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</si>
  <si>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</si>
  <si>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</si>
  <si>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</si>
  <si>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</si>
  <si>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</si>
  <si>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</si>
  <si>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</si>
  <si>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</si>
  <si>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</si>
  <si>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</si>
  <si>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</si>
  <si>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</si>
  <si>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</si>
  <si>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</si>
  <si>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</si>
  <si>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</si>
  <si>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</si>
  <si>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</si>
  <si>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</si>
  <si>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</si>
  <si>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</si>
  <si>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</si>
  <si>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</si>
  <si>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</si>
  <si>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</si>
  <si>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</si>
  <si>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</si>
  <si>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</si>
  <si>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</si>
  <si>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</si>
  <si>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</si>
  <si>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</si>
  <si>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</si>
  <si>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</si>
  <si>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</si>
  <si>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</si>
  <si>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</si>
  <si>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</si>
  <si>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</si>
  <si>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</si>
  <si>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</si>
  <si>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</si>
  <si>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</si>
  <si>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</si>
  <si>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</si>
  <si>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</si>
  <si>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</si>
  <si>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</si>
  <si>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</si>
  <si>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</si>
  <si>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</si>
  <si>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</si>
  <si>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</si>
  <si>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</si>
  <si>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</si>
  <si>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</si>
  <si>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</si>
  <si>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</si>
  <si>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</si>
  <si>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</si>
  <si>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</si>
  <si>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</si>
  <si>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</si>
  <si>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</si>
  <si>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</si>
  <si>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</si>
  <si>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</si>
  <si>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</si>
  <si>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</si>
  <si>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</si>
  <si>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</si>
  <si>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</si>
  <si>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</si>
  <si>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</si>
  <si>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</si>
  <si>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</si>
  <si>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</si>
  <si>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</si>
  <si>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</si>
  <si>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</si>
  <si>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</si>
  <si>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</si>
  <si>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</si>
  <si>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</si>
  <si>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</si>
  <si>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</si>
  <si>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</si>
  <si>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</si>
  <si>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</si>
  <si>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</si>
  <si>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</si>
  <si>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</si>
  <si>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</si>
  <si>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</si>
  <si>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</si>
  <si>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</si>
  <si>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</si>
  <si>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</si>
  <si>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</si>
  <si>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</si>
  <si>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</si>
  <si>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</si>
  <si>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</si>
  <si>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</si>
  <si>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</si>
  <si>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</si>
  <si>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</si>
  <si>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</si>
  <si>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</si>
  <si>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</si>
  <si>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</si>
  <si>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</si>
  <si>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</si>
  <si>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</si>
  <si>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</si>
  <si>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</si>
  <si>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</si>
  <si>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</si>
  <si>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</si>
  <si>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</si>
  <si>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</si>
  <si>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</si>
  <si>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</si>
  <si>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</si>
  <si>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</si>
  <si>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</si>
  <si>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</si>
  <si>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</si>
  <si>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</si>
  <si>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</si>
  <si>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</si>
  <si>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</si>
  <si>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</si>
  <si>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</si>
  <si>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</si>
  <si>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</si>
  <si>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</si>
  <si>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</si>
  <si>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</si>
  <si>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</si>
  <si>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</si>
  <si>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</si>
  <si>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</si>
  <si>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</si>
  <si>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</si>
  <si>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</si>
  <si>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</si>
  <si>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</si>
  <si>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</si>
  <si>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</si>
  <si>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</si>
  <si>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</si>
  <si>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</si>
  <si>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</si>
  <si>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</si>
  <si>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</si>
  <si>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</si>
  <si>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</si>
  <si>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</si>
  <si>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</si>
  <si>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</si>
  <si>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</si>
  <si>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</si>
  <si>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</si>
  <si>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</si>
  <si>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</si>
  <si>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</si>
  <si>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</si>
  <si>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</si>
  <si>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</si>
  <si>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</si>
  <si>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</si>
  <si>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</si>
  <si>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</si>
  <si>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</si>
  <si>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</si>
  <si>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</si>
  <si>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</si>
  <si>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</si>
  <si>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</si>
  <si>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</si>
  <si>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</si>
  <si>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</si>
  <si>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</si>
  <si>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</si>
  <si>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</si>
  <si>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</si>
  <si>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</si>
  <si>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</si>
  <si>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</si>
  <si>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</si>
  <si>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</si>
  <si>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</si>
  <si>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</si>
  <si>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</si>
  <si>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</si>
  <si>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</si>
  <si>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</si>
  <si>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</si>
  <si>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</si>
  <si>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</si>
  <si>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</si>
  <si>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</si>
  <si>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</si>
  <si>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</si>
  <si>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</si>
  <si>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</si>
  <si>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</si>
  <si>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</si>
  <si>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</si>
  <si>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</si>
  <si>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</si>
  <si>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</si>
  <si>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</si>
  <si>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</si>
  <si>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</si>
  <si>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</si>
  <si>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</si>
  <si>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</si>
  <si>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</si>
  <si>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</si>
  <si>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</si>
  <si>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</si>
  <si>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</si>
  <si>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</si>
  <si>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</si>
  <si>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</si>
  <si>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</si>
  <si>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</si>
  <si>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</si>
  <si>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</si>
  <si>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</si>
  <si>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</si>
  <si>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</si>
  <si>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</si>
  <si>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</si>
  <si>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</si>
  <si>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</si>
  <si>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</si>
  <si>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</si>
  <si>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</si>
  <si>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</si>
  <si>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</si>
  <si>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</si>
  <si>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</si>
  <si>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</si>
  <si>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</si>
  <si>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</si>
  <si>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</si>
  <si>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</si>
  <si>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</si>
  <si>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</si>
  <si>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</si>
  <si>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</si>
  <si>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</si>
  <si>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</si>
  <si>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</si>
  <si>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</si>
  <si>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</si>
  <si>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</si>
  <si>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</si>
  <si>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</si>
  <si>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</si>
  <si>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</si>
  <si>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</si>
  <si>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</si>
  <si>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</si>
  <si>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</si>
  <si>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</si>
  <si>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</si>
  <si>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</si>
  <si>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</si>
  <si>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</si>
  <si>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</si>
  <si>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</si>
  <si>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</si>
  <si>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</si>
  <si>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</si>
  <si>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</si>
  <si>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</si>
  <si>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</si>
  <si>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</si>
  <si>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</si>
  <si>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</si>
  <si>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</si>
  <si>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</si>
  <si>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</si>
  <si>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</si>
  <si>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</si>
  <si>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</si>
  <si>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</si>
  <si>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</si>
  <si>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</si>
  <si>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</si>
  <si>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</si>
  <si>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</si>
  <si>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</si>
  <si>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</si>
  <si>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</si>
  <si>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</si>
  <si>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</si>
  <si>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</si>
  <si>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</si>
  <si>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</si>
  <si>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</si>
  <si>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</si>
  <si>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</si>
  <si>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</si>
  <si>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</si>
  <si>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</si>
  <si>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</si>
  <si>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</si>
  <si>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</si>
  <si>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</si>
  <si>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</si>
  <si>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</si>
  <si>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</si>
  <si>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</si>
  <si>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</si>
  <si>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</si>
  <si>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</si>
  <si>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</si>
  <si>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</si>
  <si>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</si>
  <si>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</si>
  <si>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</si>
  <si>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</si>
  <si>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</si>
  <si>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</si>
  <si>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</si>
  <si>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</si>
  <si>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</si>
  <si>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</si>
  <si>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</si>
  <si>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</si>
  <si>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</si>
  <si>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</si>
  <si>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</si>
  <si>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</si>
  <si>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</si>
  <si>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</si>
  <si>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</si>
  <si>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</si>
  <si>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</si>
  <si>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</si>
  <si>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</si>
  <si>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</si>
  <si>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</si>
  <si>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</si>
  <si>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</si>
  <si>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</si>
  <si>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</si>
  <si>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</si>
  <si>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</si>
  <si>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</si>
  <si>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</si>
  <si>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</si>
  <si>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</si>
  <si>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</si>
  <si>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</si>
  <si>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</si>
  <si>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</si>
  <si>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</si>
  <si>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</si>
  <si>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</si>
  <si>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</si>
  <si>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</si>
  <si>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</si>
  <si>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</si>
  <si>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</si>
  <si>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</si>
  <si>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</si>
  <si>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</si>
  <si>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</si>
  <si>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</si>
  <si>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</si>
  <si>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</si>
  <si>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</si>
  <si>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</si>
  <si>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</si>
  <si>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</si>
  <si>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</si>
  <si>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</si>
  <si>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</si>
  <si>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</si>
  <si>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</si>
  <si>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</si>
  <si>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</si>
  <si>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</si>
  <si>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</si>
  <si>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</si>
  <si>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</si>
  <si>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</si>
  <si>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</si>
  <si>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</si>
  <si>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</si>
  <si>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</si>
  <si>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</si>
  <si>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</si>
  <si>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</si>
  <si>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</si>
  <si>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</si>
  <si>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</si>
  <si>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</si>
  <si>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</si>
  <si>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</si>
  <si>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</si>
  <si>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</si>
  <si>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</si>
  <si>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</si>
  <si>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</si>
  <si>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</si>
  <si>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</si>
  <si>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</si>
  <si>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</si>
  <si>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</si>
  <si>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</si>
  <si>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</si>
  <si>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</si>
  <si>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</si>
  <si>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</si>
  <si>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</si>
  <si>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</si>
  <si>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</si>
  <si>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</si>
  <si>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</si>
  <si>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</si>
  <si>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</si>
  <si>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</si>
  <si>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</si>
  <si>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</si>
  <si>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</si>
  <si>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</si>
  <si>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</si>
  <si>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</si>
  <si>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</si>
  <si>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</si>
  <si>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</si>
  <si>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</si>
  <si>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</si>
  <si>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</si>
  <si>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</si>
  <si>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</si>
  <si>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</si>
  <si>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</si>
  <si>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</si>
  <si>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</si>
  <si>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</si>
  <si>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</si>
  <si>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</si>
  <si>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</si>
  <si>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</si>
  <si>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</si>
  <si>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</si>
  <si>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</si>
  <si>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</si>
  <si>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</si>
  <si>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</si>
  <si>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</si>
  <si>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</si>
  <si>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</si>
  <si>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</si>
  <si>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</si>
  <si>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</si>
  <si>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</si>
  <si>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</si>
  <si>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</si>
  <si>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</si>
  <si>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</si>
  <si>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</si>
  <si>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</si>
  <si>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</si>
  <si>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</si>
  <si>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</si>
  <si>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</si>
  <si>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</si>
  <si>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</si>
  <si>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</si>
  <si>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</si>
  <si>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</si>
  <si>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</si>
  <si>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</si>
  <si>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</si>
  <si>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</si>
  <si>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</si>
  <si>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</si>
  <si>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</si>
  <si>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</si>
  <si>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</si>
  <si>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</si>
  <si>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</si>
  <si>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</si>
  <si>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</si>
  <si>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</si>
  <si>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</si>
  <si>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</si>
  <si>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</si>
  <si>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</si>
  <si>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</si>
  <si>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</si>
  <si>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</si>
  <si>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</si>
  <si>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</si>
  <si>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</si>
  <si>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</si>
  <si>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</si>
  <si>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</si>
  <si>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</si>
  <si>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</si>
  <si>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</si>
  <si>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</si>
  <si>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</si>
  <si>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</si>
  <si>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</si>
  <si>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</si>
  <si>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</si>
  <si>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</si>
  <si>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</si>
  <si>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</si>
  <si>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</si>
  <si>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</si>
  <si>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</si>
  <si>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</si>
  <si>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</si>
  <si>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</si>
  <si>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</si>
  <si>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</si>
  <si>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</si>
  <si>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</si>
  <si>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</si>
  <si>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</si>
  <si>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</si>
  <si>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</si>
  <si>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</si>
  <si>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</si>
  <si>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</si>
  <si>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</si>
  <si>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</si>
  <si>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</si>
  <si>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</si>
  <si>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</si>
  <si>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</si>
  <si>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</si>
  <si>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</si>
  <si>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</si>
  <si>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</si>
  <si>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</si>
  <si>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</si>
  <si>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</si>
  <si>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</si>
  <si>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</si>
  <si>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</si>
  <si>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</si>
  <si>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</si>
  <si>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</si>
  <si>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</si>
  <si>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</si>
  <si>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</si>
  <si>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</si>
  <si>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</si>
  <si>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</si>
  <si>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</si>
  <si>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</si>
  <si>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</si>
  <si>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</si>
  <si>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</si>
  <si>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</si>
  <si>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</si>
  <si>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</si>
  <si>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</si>
  <si>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</si>
  <si>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</si>
  <si>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</si>
  <si>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</si>
  <si>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</si>
  <si>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</si>
  <si>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</si>
  <si>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</si>
  <si>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</si>
  <si>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</si>
  <si>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</si>
  <si>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</si>
  <si>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</si>
  <si>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</si>
  <si>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</si>
  <si>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</si>
  <si>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</si>
  <si>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</si>
  <si>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</si>
  <si>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</si>
  <si>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</si>
  <si>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</si>
  <si>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</si>
  <si>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</si>
  <si>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</si>
  <si>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</si>
  <si>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</si>
  <si>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</si>
  <si>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</si>
  <si>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</si>
  <si>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</si>
  <si>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</si>
  <si>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</si>
  <si>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</si>
  <si>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</si>
  <si>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</si>
  <si>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</si>
  <si>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</si>
  <si>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</si>
  <si>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</si>
  <si>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</si>
  <si>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</si>
  <si>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</si>
  <si>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</si>
  <si>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</si>
  <si>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</si>
  <si>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</si>
  <si>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</si>
  <si>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</si>
  <si>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</si>
  <si>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</si>
  <si>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</si>
  <si>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</si>
  <si>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</si>
  <si>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</si>
  <si>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</si>
  <si>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</si>
  <si>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</si>
  <si>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</si>
  <si>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</si>
  <si>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</si>
  <si>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</si>
  <si>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</si>
  <si>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</si>
  <si>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</si>
  <si>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</si>
  <si>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</si>
  <si>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</si>
  <si>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</si>
  <si>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</si>
  <si>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</si>
  <si>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</si>
  <si>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</si>
  <si>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</si>
  <si>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</si>
  <si>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</si>
  <si>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</si>
  <si>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</si>
  <si>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</si>
  <si>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</si>
  <si>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</si>
  <si>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</si>
  <si>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</si>
  <si>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</si>
  <si>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</si>
  <si>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</si>
  <si>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</si>
  <si>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</si>
  <si>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</si>
  <si>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</si>
  <si>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</si>
  <si>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</si>
  <si>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</si>
  <si>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</si>
  <si>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</si>
  <si>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</si>
  <si>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</si>
  <si>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</si>
  <si>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</si>
  <si>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</si>
  <si>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</si>
  <si>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</si>
  <si>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</si>
  <si>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</si>
  <si>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</si>
  <si>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</si>
  <si>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</si>
  <si>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</si>
  <si>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</si>
  <si>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</si>
  <si>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</si>
  <si>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</si>
  <si>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</si>
  <si>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</si>
  <si>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</si>
  <si>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</si>
  <si>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</si>
  <si>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</si>
  <si>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</si>
  <si>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</si>
  <si>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</si>
  <si>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</si>
  <si>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</si>
  <si>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</si>
  <si>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</si>
  <si>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</si>
  <si>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</si>
  <si>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</si>
  <si>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</si>
  <si>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</si>
  <si>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</si>
  <si>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</si>
  <si>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</si>
  <si>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</si>
  <si>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</si>
  <si>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</si>
  <si>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</si>
  <si>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</si>
  <si>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</si>
  <si>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</si>
  <si>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</si>
  <si>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</si>
  <si>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</si>
  <si>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</si>
  <si>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</si>
  <si>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</si>
  <si>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</si>
  <si>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</si>
  <si>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</si>
  <si>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</si>
  <si>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</si>
  <si>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</si>
  <si>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</si>
  <si>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</si>
  <si>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</si>
  <si>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</si>
  <si>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</si>
  <si>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</si>
  <si>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</si>
  <si>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</si>
  <si>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</si>
  <si>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</si>
  <si>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</si>
  <si>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</si>
  <si>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</si>
  <si>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</si>
  <si>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</si>
  <si>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</si>
  <si>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</si>
  <si>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</si>
  <si>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</si>
  <si>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</si>
  <si>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</si>
  <si>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</si>
  <si>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</si>
  <si>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</si>
  <si>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</si>
  <si>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</si>
  <si>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</si>
  <si>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</si>
  <si>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</si>
  <si>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</si>
  <si>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</si>
  <si>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</si>
  <si>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</si>
  <si>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</si>
  <si>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</si>
  <si>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</si>
  <si>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</si>
  <si>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</si>
  <si>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</si>
  <si>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</si>
  <si>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</si>
  <si>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</si>
  <si>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</si>
  <si>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</si>
  <si>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</si>
  <si>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</si>
  <si>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</si>
  <si>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</si>
  <si>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</si>
  <si>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</si>
  <si>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</si>
  <si>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</si>
  <si>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</si>
  <si>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</si>
  <si>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</si>
  <si>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</si>
  <si>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</si>
  <si>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</si>
  <si>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</si>
  <si>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</si>
  <si>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</si>
  <si>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</si>
  <si>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</si>
  <si>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</si>
  <si>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</si>
  <si>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</si>
  <si>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</si>
  <si>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</si>
  <si>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</si>
  <si>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</si>
  <si>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</si>
  <si>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</si>
  <si>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</si>
  <si>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</si>
  <si>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</si>
  <si>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</si>
  <si>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</si>
  <si>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</si>
  <si>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</si>
  <si>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</si>
  <si>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</si>
  <si>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</si>
  <si>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</si>
  <si>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</si>
  <si>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</si>
  <si>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</si>
  <si>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</si>
  <si>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</si>
  <si>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</si>
  <si>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</si>
  <si>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</si>
  <si>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</si>
  <si>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</si>
  <si>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</si>
  <si>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</si>
  <si>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</si>
  <si>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</si>
  <si>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</si>
  <si>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</si>
  <si>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</si>
  <si>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</si>
  <si>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</si>
  <si>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</si>
  <si>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</si>
  <si>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</si>
  <si>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</si>
  <si>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</si>
  <si>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</si>
  <si>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</si>
  <si>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</si>
  <si>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</si>
  <si>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</si>
  <si>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</si>
  <si>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</si>
  <si>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</si>
  <si>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</si>
  <si>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</si>
  <si>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</si>
  <si>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</si>
  <si>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</si>
  <si>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</si>
  <si>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</si>
  <si>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</si>
  <si>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</si>
  <si>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</si>
  <si>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</si>
  <si>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</si>
  <si>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</si>
  <si>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</si>
  <si>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</si>
  <si>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</si>
  <si>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</si>
  <si>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</si>
  <si>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</si>
  <si>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</si>
  <si>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</si>
  <si>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</si>
  <si>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</si>
  <si>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</si>
  <si>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</si>
  <si>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</si>
  <si>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</si>
  <si>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</si>
  <si>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</si>
  <si>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</si>
  <si>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</si>
  <si>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</si>
  <si>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</si>
  <si>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</si>
  <si>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</si>
  <si>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</si>
  <si>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</si>
  <si>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</si>
  <si>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</si>
  <si>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</si>
  <si>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</si>
  <si>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</si>
  <si>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</si>
  <si>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</si>
  <si>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</si>
  <si>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</si>
  <si>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</si>
  <si>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</si>
  <si>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</si>
  <si>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</si>
  <si>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</si>
  <si>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</si>
  <si>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</si>
  <si>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</si>
  <si>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</si>
  <si>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</si>
  <si>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</si>
  <si>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</si>
  <si>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</si>
  <si>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</si>
  <si>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</si>
  <si>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</si>
  <si>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</si>
  <si>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</si>
  <si>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</si>
  <si>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</si>
  <si>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</si>
  <si>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</si>
  <si>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</si>
  <si>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</si>
  <si>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</si>
  <si>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</si>
  <si>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</si>
  <si>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</si>
  <si>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</si>
  <si>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</si>
  <si>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</si>
  <si>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</si>
  <si>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</si>
  <si>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</si>
  <si>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</si>
  <si>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</si>
  <si>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</si>
  <si>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</si>
  <si>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</si>
  <si>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</si>
  <si>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</si>
  <si>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</si>
  <si>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</si>
  <si>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</si>
  <si>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</si>
  <si>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</si>
  <si>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</si>
  <si>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</si>
  <si>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</si>
  <si>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</si>
  <si>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</si>
  <si>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</si>
  <si>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</si>
  <si>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</si>
  <si>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</si>
  <si>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</si>
  <si>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</si>
  <si>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</si>
  <si>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</si>
  <si>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</si>
  <si>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</si>
  <si>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</si>
  <si>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</si>
  <si>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</si>
  <si>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</si>
  <si>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</si>
  <si>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</si>
  <si>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</si>
  <si>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</si>
  <si>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</si>
  <si>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</si>
  <si>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</si>
  <si>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</si>
  <si>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</si>
  <si>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</si>
  <si>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</si>
  <si>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</si>
  <si>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</si>
  <si>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</si>
  <si>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</si>
  <si>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</si>
  <si>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</si>
  <si>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70 min</t>
  </si>
  <si>
    <t xml:space="preserve"> PCM-20250215-00000830 </t>
  </si>
  <si>
    <t>LTE site still down and  site located in aramco area access issue need special permission</t>
  </si>
  <si>
    <t>Down again ETA 120 mins</t>
  </si>
  <si>
    <t>PCM-20251113-00001863</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</si>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</sst>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311.92470509259147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45974.873131018518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45974.873131018518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45974.873131018518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45974.873131018518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45974.873131018518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45974.873131018518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45974.873131018518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45974.873131018518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45974.873131018518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45974.873131018518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45974.873131018518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45974.873131018518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45974.873131018518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45974.873131018518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45974.873131018518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45974.873131018518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45974.873131018518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45974.873131018518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45974.873131018518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45974.873131018518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45974.873131018518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45974.873131018518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45974.873131018518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45974.873131018518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45974.873131018518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45974.873131018518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45974.873131018518</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45974.873131018518</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45974.873131018518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45974.873131018518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45974.873131018518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45974.873131018518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45974.873131018518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45974.873131018518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45974.873131018518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45974.873131018518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45974.873131018518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45974.873131018518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45974.873131018518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45974.873131018518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45974.873131018518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45974.873131018518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45974.873131018518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45974.873131018518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45974.873131018518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45974.873131018518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45974.873131018518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45974.873131018518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45974.873131018518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45974.873131018518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45974.873131018518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45974.873131018518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45974.873131018518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45974.873131018518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45974.873131018518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45974.873131018518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45974.873131018518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45974.873131018518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45974.873131018518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45974.873131018518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45974.873131018518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45974.873131018518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45974.873131018518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45974.873131018518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45974.873131018518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45974.873131018518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45974.873131018518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45974.873131018518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45974.873131018518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45974.873131018518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45974.873131018518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45974.873131018518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45974.873131018518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45974.873131018518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45974.873131018518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45974.873131018518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45974.873131018518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45974.873131018518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45974.873131018518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45974.873131018518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45974.873131018518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45974.873131018518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45974.873131018518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45974.873131018518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45974.873131018518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45974.873131018518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45974.873131018518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45974.873131018518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45974.873131018518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45974.873131018518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45974.873131018518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45974.873131018518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45974.873131018518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45974.873131018518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45974.873131018518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45974.873131018518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45974.873131018518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45974.873131018518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45974.873131018518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45974.873131018518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45974.873131018518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45974.873131018518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45974.873131018518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45974.873131018518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45974.873131018518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45974.873131018518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45974.873131018518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45974.873131018518</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CEF101E9-AFBD-454E-8D2B-CF81B18B01A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149.87329305555613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0.2668462962974445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c r="D5" s="18" t="s">
        <v>25051</v>
      </c>
      <c r="E5" s="103" t="s">
        <v>39100</v>
      </c>
      <c r="F5" s="104">
        <v>45974.860474537039</v>
      </c>
      <c r="G5" s="105">
        <f ca="1">IFERROR(NOW()-F5,"-")</f>
        <v>1.2656481478188653E-2</v>
      </c>
      <c r="H5" s="104">
        <v>45974.860474537039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45974.873131018518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45974.873131018518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45974.873131018518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45974.873131018518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45974.873131018518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45974.873131018518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45974.873131018518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45974.873131018518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45974.873131018518</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45974.873131018518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45974.873131018518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45974.873131018518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45974.873131018518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45974.873131018518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45974.873131018518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45974.873131018518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45974.873131018518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45974.873131018518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45974.873131018518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45974.873131018518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45974.873131018518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45974.873131018518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45974.873131018518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45974.873131018518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45974.873131018518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45974.873131018518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45974.873131018518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45974.873131018518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45974.873131018518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45974.873131018518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45974.873131018518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45974.873131018518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45974.873131018518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45974.873131018518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45974.873131018518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45974.873131018518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45974.873131018518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45974.873131018518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45974.873131018518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45974.873131018518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45974.873131018518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45974.873131018518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45974.873131018518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45974.873131018518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45974.873131018518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45974.873131018518</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45974.873131018518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45974.873131018518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45974.873131018518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45974.873131018518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45974.873131018518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45974.873131018518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45974.873131018518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45974.873131018518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45974.873131018518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45974.873131018518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45974.873131018518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45974.873131018518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45974.873131018518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45974.873131018518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45974.873131018518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45974.873131018518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45974.873131018518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45974.873131018518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45974.873131018518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45974.873131018518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45974.873131018518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45974.873131018518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45974.873131018518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45974.873131018518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45974.873131018518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45974.873131018518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45974.873131018518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45974.873131018518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45974.873131018518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45974.873131018518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45974.873131018518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45974.873131018518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45974.873131018518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45974.873131018518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45974.873131018518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45974.873131018518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45974.873131018518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45974.873131018518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45974.873131018518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45974.873131018518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45974.873131018518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45974.873131018518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45974.873131018518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45974.873131018518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45974.873131018518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45974.873131018518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45974.873131018518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45974.873131018518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45974.873131018518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45974.873131018518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45974.873131018518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45974.873131018518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45974.873131018518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45974.873131018518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45974.873131018518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45974.873131018518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45974.873131018518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45974.873131018518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45974.873131018518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45974.873131018518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45974.873131018518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45974.873131018518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45974.873131018518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45974.873131018518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45974.873131018518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45974.873131018518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45974.873131018518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45974.873131018518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45974.873131018518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45974.873131018518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45974.873131018518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45974.873131018518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45974.873131018518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45974.873131018518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45974.873131018518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45974.873131018518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45974.873131018518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45974.873131018518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45974.873131018518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45974.873131018518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45974.873131018518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45974.873131018518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45974.873131018518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45974.873131018518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45974.873131018518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45974.873131018518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45974.873131018518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45974.873131018518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45974.873131018518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45974.873131018518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45974.873131018518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45974.873131018518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45974.873131018518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45974.873131018518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45974.873131018518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45974.873131018518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45974.873131018518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45974.873131018518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45974.873131018518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45974.873131018518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45974.873131018518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45974.873131018518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45974.873131018518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45974.873131018518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45974.873131018518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45974.873131018518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45974.873131018518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45974.873131018518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45974.873131018518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45974.873131018518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45974.873131018518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45974.873131018518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45974.873131018518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45974.873131018518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45974.873131018518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45974.873131018518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45974.873131018518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45974.873131018518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45974.873131018518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45974.873131018518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45974.873131018518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45974.873131018518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45974.873131018518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45974.873131018518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45974.873131018518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45974.873131018518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45974.873131018518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45974.873131018518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45974.873131018518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45974.873131018518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45974.873131018518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45974.873131018518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45974.873131018518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45974.873131018518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45974.873131018518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45974.873131018518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45974.873131018518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45974.873131018518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45974.873131018518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45974.873131018518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45974.873131018518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45974.873131018518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45974.873131018518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45974.873131018518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45974.873131018518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45974.873131018518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45974.873131018518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45974.873131018518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45974.873131018518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45974.873131018518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45974.873131018518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45974.873131018518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45974.873131018518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45974.873131018518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45974.873131018518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45974.873131018518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45974.873131018518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45974.873131018518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45974.873131018518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45974.873131018518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45974.873131018518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45974.873131018518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45974.873131018518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45974.873131018518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45974.873131018518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45974.873131018518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45974.873131018518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45974.873131018518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45974.873131018518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45974.873131018518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45974.873131018518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45974.873131018518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45974.873131018518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45974.873131018518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45974.873131018518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45974.873131018518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45974.873131018518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45974.873131018518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45974.873131018518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45974.873131018518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45974.873131018518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45974.873131018518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45974.873131018518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45974.873131018518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45974.873131018518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45974.873131018518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45974.873131018518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45974.873131018518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45974.873131018518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45974.873131018518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45974.873131018518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45974.873131018518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45974.873131018518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45974.873131018518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45974.873131018518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45974.873131018518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45974.873131018518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45974.873131018518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45974.873131018518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45974.873131018518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45974.873131018518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45974.873131018518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45974.873131018518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45974.873131018518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45974.873131018518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45974.873131018518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45974.873131018518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45974.873131018518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45974.873131018518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45974.873131018518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45974.873131018518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45974.873131018518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45974.873131018518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45974.873131018518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45974.873131018518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45974.873131018518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45974.873131018518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45974.873131018518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45974.873131018518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45974.873131018518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45974.873131018518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45974.873131018518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45974.873131018518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45974.873131018518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45974.873131018518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45974.873131018518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45974.873131018518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45974.873131018518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45974.873131018518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45974.873131018518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45974.873131018518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45974.873131018518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45974.873131018518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45974.873131018518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45974.873131018518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45974.873131018518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45974.873131018518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45974.873131018518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45974.873131018518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45974.873131018518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45974.873131018518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45974.873131018518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45974.873131018518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45974.873131018518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45974.873131018518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45974.873131018518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45974.873131018518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45974.873131018518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45974.873131018518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45974.873131018518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45974.873131018518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45974.873131018518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45974.873131018518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45974.873131018518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45974.873131018518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45974.873131018518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45974.873131018518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45974.873131018518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45974.873131018518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45974.873131018518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45974.873131018518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45974.873131018518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45974.873131018518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45974.873131018518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45974.873131018518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45974.873131018518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45974.873131018518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45974.873131018518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45974.873131018518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45974.873131018518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45974.873131018518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45974.873131018518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45974.873131018518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45974.873131018518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45974.873131018518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45974.873131018518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45974.873131018518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45974.873131018518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45974.873131018518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45974.873131018518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45974.873131018518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45974.873131018518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45974.873131018518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45974.873131018518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45974.873131018518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45974.873131018518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45974.873131018518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45974.873131018518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45974.873131018518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45974.873131018518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45974.873131018518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45974.873131018518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45974.873131018518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45974.873131018518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45974.873131018518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45974.873131018518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45974.873131018518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45974.873131018518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45974.873131018518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45974.873131018518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45974.873131018518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45974.873131018518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45974.873131018518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45974.873131018518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45974.873131018518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45974.873131018518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45974.873131018518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45974.873131018518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45974.873131018518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45974.873131018518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45974.873131018518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45974.873131018518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45974.873131018518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45974.873131018518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45974.873131018518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45974.873131018518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45974.873131018518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45974.873131018518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45974.873131018518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45974.873131018518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45974.873131018518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45974.873131018518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45974.873131018518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45974.873131018518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45974.873131018518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45974.873131018518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45974.873131018518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45974.873131018518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45974.873131018518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45974.873131018518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45974.873131018518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45974.873131018518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45974.873131018518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45974.873131018518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45974.873131018518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45974.873131018518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45974.873131018518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45974.873131018518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45974.873131018518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45974.873131018518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45974.873131018518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45974.873131018518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45974.873131018518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45974.873131018518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45974.873131018518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45974.873131018518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45974.873131018518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45974.873131018518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45974.873131018518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45974.873131018518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45974.873131018518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45974.873131018518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45974.873131018518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45974.873131018518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45974.873131018518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45974.873131018518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45974.873131018518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45974.873131018518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45974.873131018518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45974.873131018518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45974.873131018518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45974.873131018518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45974.873131018518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45974.873131018518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45974.873131018518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45974.873131018518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45974.873131018518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45974.873131018518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45974.873131018518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45974.873131018518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45974.873131018518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45974.873131018518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45974.873131018518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45974.873131018518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45974.873131018518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45974.873131018518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45974.873131018518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45974.873131018518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45974.873131018518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45974.873131018518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45974.873131018518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45974.873131018518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45974.873131018518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45974.873131018518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45974.873131018518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45974.873131018518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45974.873131018518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45974.873131018518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45974.873131018518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45974.873131018518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45974.873131018518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45974.873131018518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45974.873131018518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45974.873131018518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45974.873131018518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45974.873131018518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45974.873131018518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45974.873131018518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45974.873131018518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45974.873131018518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45974.873131018518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45974.873131018518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45974.873131018518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45974.873131018518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45974.873131018518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45974.873131018518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45974.873131018518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45974.873131018518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45974.873131018518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45974.873131018518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45974.873131018518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45974.873131018518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45974.873131018518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45974.873131018518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45974.873131018518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45974.873131018518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45974.873131018518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45974.873131018518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45974.873131018518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45974.873131018518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45974.873131018518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45974.873131018518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45974.873131018518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45974.873131018518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45974.873131018518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45974.873131018518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45974.873131018518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45974.873131018518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45974.873131018518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45974.873131018518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45974.873131018518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45974.873131018518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45974.873131018518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45974.873131018518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45974.873131018518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45974.873131018518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45974.873131018518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45974.873131018518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45974.873131018518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45974.873131018518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45974.873131018518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45974.873131018518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45974.873131018518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45974.873131018518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45974.873131018518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45974.873131018518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45974.873131018518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45974.873131018518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45974.873131018518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45974.873131018518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45974.873131018518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45974.873131018518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45974.873131018518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45974.873131018518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45974.873131018518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45974.873131018518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45974.873131018518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45974.873131018518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45974.873131018518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45974.873131018518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45974.873131018518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45974.873131018518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45974.873131018518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45974.873131018518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45974.873131018518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45974.873131018518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45974.873131018518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45974.873131018518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45974.873131018518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45974.873131018518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45974.873131018518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45974.873131018518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45974.873131018518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45974.873131018518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45974.873131018518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45974.873131018518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45974.873131018518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45974.873131018518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45974.873131018518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45974.873131018518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45974.873131018518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45974.873131018518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45974.873131018518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45974.873131018518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45974.873131018518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45974.873131018518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45974.873131018518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45974.873131018518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45974.873131018518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45974.873131018518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45974.873131018518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45974.873131018518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45974.873131018518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45974.873131018518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45974.873131018518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45974.873131018518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45974.873131018518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45974.873131018518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45974.873131018518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45974.873131018518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45974.873131018518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45974.873131018518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45974.873131018518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45974.873131018518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45974.873131018518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45974.873131018518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45974.873131018518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45974.873131018518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45974.873131018518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45974.873131018518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45974.873131018518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45974.873131018518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45974.873131018518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45974.873131018518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45974.873131018518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45974.873131018518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45974.873131018518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45974.873131018518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45974.873131018518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45974.873131018518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45974.873131018518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45974.873131018518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45974.873131018518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45974.873131018518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45974.873131018518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45974.873131018518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45974.873131018518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45974.873131018518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45974.873131018518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45974.873131018518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45974.873131018518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45974.873131018518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45974.873131018518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45974.873131018518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45974.873131018518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45974.873131018518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45974.873131018518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45974.873131018518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45974.873131018518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45974.873131018518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45974.873131018518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45974.873131018518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45974.873131018518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45974.873131018518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45974.873131018518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45974.873131018518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45974.873131018518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45974.873131018518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45974.873131018518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45974.873131018518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45974.873131018518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45974.873131018518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45974.873131018518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45974.873131018518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45974.873131018518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45974.873131018518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45974.873131018518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45974.873131018518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45974.873131018518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45974.873131018518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45974.873131018518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45974.873131018518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45974.873131018518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45974.873131018518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45974.873131018518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45974.873131018518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45974.873131018518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45974.873131018518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45974.873131018518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45974.873131018518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45974.873131018518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45974.873131018518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45974.873131018518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45974.873131018518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45974.873131018518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45974.873131018518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45974.873131018518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45974.873131018518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45974.873131018518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45974.873131018518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45974.873131018518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45974.873131018518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45974.873131018518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45974.873131018518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45974.873131018518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45974.873131018518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45974.873131018518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45974.873131018518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45974.873131018518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45974.873131018518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45974.873131018518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45974.873131018518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45974.873131018518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45974.873131018518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45974.873131018518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45974.873131018518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45974.873131018518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45974.873131018518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45974.873131018518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45974.873131018518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45974.873131018518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45974.873131018518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45974.873131018518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45974.873131018518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45974.873131018518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45974.873131018518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45974.873131018518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45974.873131018518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45974.873131018518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45974.873131018518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45974.873131018518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45974.873131018518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45974.873131018518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45974.873131018518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45974.873131018518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45974.873131018518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45974.873131018518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45974.873131018518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45974.873131018518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45974.873131018518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45974.873131018518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45974.873131018518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45974.873131018518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45974.873131018518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45974.873131018518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45974.873131018518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45974.873131018518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45974.873131018518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45974.873131018518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45974.873131018518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45974.873131018518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45974.873131018518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45974.873131018518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45974.873131018518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45974.873131018518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45974.873131018518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45974.873131018518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45974.873131018518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45974.873131018518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45974.873131018518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45974.873131018518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45974.873131018518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45974.873131018518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45974.873131018518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45974.873131018518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45974.873131018518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45974.873131018518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45974.873131018518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45974.873131018518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45974.873131018518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45974.873131018518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45974.873131018518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45974.873131018518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45974.873131018518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45974.873131018518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45974.873131018518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45974.873131018518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45974.873131018518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45974.873131018518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45974.873131018518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45974.873131018518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45974.873131018518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45974.873131018518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45974.873131018518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45974.873131018518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45974.873131018518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45974.873131018518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45974.873131018518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45974.873131018518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45974.873131018518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45974.873131018518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45974.873131018518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45974.873131018518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45974.873131018518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45974.873131018518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45974.873131018518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45974.873131018518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45974.873131018518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45974.873131018518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45974.873131018518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45974.873131018518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45974.873131018518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45974.873131018518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45974.873131018518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45974.873131018518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45974.873131018518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45974.873131018518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45974.873131018518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45974.873131018518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45974.873131018518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45974.873131018518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45974.873131018518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45974.873131018518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45974.873131018518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45974.873131018518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45974.873131018518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45974.873131018518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45974.873131018518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45974.873131018518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45974.873131018518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45974.873131018518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45974.873131018518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45974.873131018518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45974.873131018518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45974.873131018518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45974.873131018518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45974.873131018518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45974.873131018518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45974.873131018518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45974.873131018518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45974.873131018518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45974.873131018518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45974.873131018518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45974.873131018518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45974.873131018518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45974.873131018518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45974.873131018518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45974.873131018518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45974.873131018518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45974.873131018518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45974.873131018518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45974.873131018518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45974.873131018518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45974.873131018518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45974.873131018518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45974.873131018518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45974.873131018518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45974.873131018518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45974.873131018518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45974.873131018518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45974.873131018518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45974.873131018518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45974.873131018518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45974.873131018518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45974.873131018518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45974.873131018518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45974.873131018518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45974.873131018518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45974.873131018518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45974.873131018518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45974.873131018518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45974.873131018518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45974.873131018518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45974.873131018518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45974.873131018518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45974.873131018518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45974.873131018518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45974.873131018518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45974.873131018518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45974.873131018518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45974.873131018518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45974.873131018518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45974.873131018518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45974.873131018518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45974.873131018518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45974.873131018518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45974.873131018518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45974.873131018518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45974.873131018518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45974.873131018518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45974.873131018518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45974.873131018518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45974.873131018518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45974.873131018518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45974.873131018518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45974.873131018518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45974.873131018518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45974.873131018518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45974.873131018518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45974.873131018518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45974.873131018518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45974.873131018518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45974.873131018518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45974.873131018518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45974.873131018518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45974.873131018518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45974.873131018518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45974.873131018518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45974.873131018518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45974.873131018518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45974.873131018518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45974.873131018518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45974.873131018518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45974.873131018518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45974.873131018518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45974.873131018518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45974.873131018518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45974.873131018518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45974.873131018518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45974.873131018518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45974.873131018518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45974.873131018518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45974.873131018518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45974.873131018518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45974.873131018518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45974.873131018518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45974.873131018518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45974.873131018518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45974.873131018518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45974.873131018518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45974.873131018518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45974.873131018518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45974.873131018518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45974.873131018518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45974.873131018518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45974.873131018518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45974.873131018518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45974.873131018518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45974.873131018518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45974.873131018518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45974.873131018518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45974.873131018518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45974.873131018518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45974.873131018518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45974.873131018518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45974.873131018518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45974.873131018518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45974.873131018518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45974.873131018518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45974.873131018518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45974.873131018518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45974.873131018518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45974.873131018518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45974.873131018518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45974.873131018518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45974.873131018518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45974.873131018518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45974.873131018518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45974.873131018518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45974.873131018518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45974.873131018518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45974.873131018518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45974.873131018518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45974.873131018518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45974.873131018518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45974.873131018518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45974.873131018518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45974.873131018518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45974.873131018518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45974.873131018518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45974.873131018518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45974.873131018518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45974.873131018518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45974.873131018518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45974.873131018518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45974.873131018518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45974.873131018518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45974.873131018518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45974.873131018518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45974.873131018518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45974.873131018518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45974.873131018518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45974.873131018518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45974.873131018518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45974.873131018518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45974.873131018518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45974.873131018518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45974.873131018518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45974.873131018518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45974.873131018518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45974.873131018518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45974.873131018518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45974.873131018518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45974.873131018518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45974.873131018518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45974.873131018518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45974.873131018518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45974.873131018518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45974.873131018518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45974.873131018518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45974.873131018518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45974.873131018518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45974.873131018518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45974.873131018518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45974.873131018518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45974.873131018518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45974.873131018518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45974.873131018518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45974.873131018518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45974.873131018518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45974.873131018518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45974.873131018518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45974.873131018518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45974.873131018518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45974.873131018518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45974.873131018518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45974.873131018518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45974.873131018518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45974.873131018518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45974.873131018518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45974.873131018518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45974.873131018518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45974.873131018518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45974.873131018518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45974.873131018518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45974.873131018518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45974.873131018518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45974.873131018518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45974.873131018518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45974.873131018518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45974.873131018518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45974.873131018518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45974.873131018518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45974.873131018518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45974.873131018518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45974.873131018518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45974.873131018518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45974.873131018518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45974.873131018518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45974.873131018518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45974.873131018518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45974.873131018518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45974.873131018518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45974.873131018518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45974.873131018518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45974.873131018518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45974.873131018518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45974.873131018518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45974.873131018518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45974.873131018518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45974.873131018518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45974.873131018518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45974.873131018518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45974.873131018518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45974.873131018518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45974.873131018518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45974.873131018518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45974.873131018518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45974.873131018518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45974.873131018518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45974.873131018518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45974.873131018518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45974.873131018518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45974.873131018518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45974.873131018518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45974.873131018518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45974.873131018518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45974.873131018518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45974.873131018518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45974.873131018518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45974.873131018518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45974.873131018518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45974.873131018518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45974.873131018518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45974.873131018518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45974.873131018518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45974.873131018518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45974.873131018518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45974.873131018518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45974.873131018518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45974.873131018518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45974.873131018518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45974.873131018518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45974.873131018518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45974.873131018518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45974.873131018518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45974.873131018518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45974.873131018518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45974.873131018518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45974.873131018518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45974.873131018518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45974.873131018518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45974.873131018518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45974.873131018518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45974.873131018518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45974.873131018518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45974.873131018518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45974.873131018518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45974.873131018518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45974.873131018518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45974.873131018518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45974.873131018518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45974.873131018518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45974.873131018518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45974.873131018518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45974.873131018518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45974.873131018518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45974.873131018518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45974.873131018518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45974.873131018518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45974.873131018518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45974.873131018518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45974.873131018518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45974.873131018518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45974.873131018518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45974.873131018518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45974.873131018518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45974.873131018518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45974.873131018518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45974.873131018518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45974.873131018518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45974.873131018518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45974.873131018518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45974.873131018518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45974.873131018518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45974.873131018518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45974.873131018518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45974.873131018518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45974.873131018518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45974.873131018518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45974.873131018518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45974.873131018518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45974.873131018518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45974.873131018518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45974.873131018518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45974.873131018518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45974.873131018518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45974.873131018518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45974.873131018518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45974.873131018518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45974.873131018518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45974.873131018518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45974.873131018518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45974.873131018518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45974.873131018518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45974.873131018518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45974.873131018518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45974.873131018518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45974.873131018518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45974.873131018518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45974.873131018518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45974.873131018518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45974.873131018518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45974.873131018518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45974.873131018518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45974.873131018518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45974.873131018518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45974.873131018518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45974.873131018518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45974.873131018518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45974.873131018518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45974.873131018518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45974.873131018518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45974.873131018518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45974.873131018518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45974.873131018518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45974.873131018518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45974.873131018518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45974.873131018518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45974.873131018518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271.3924134259214</v>
      </c>
      <c r="H2" s="96">
        <v>45703.474768518521</v>
      </c>
      <c r="I2" s="96" t="str">
        <f>IFERROR(VLOOKUP(D2,DB!A:F,6,0),"")</f>
        <v>SCECO</v>
      </c>
      <c r="J2" s="96" t="str">
        <f>IFERROR(VLOOKUP(D2,DB!A:G,7,0),"")</f>
        <v>Dead</v>
      </c>
      <c r="K2" s="98" t="s">
        <v>39110</v>
      </c>
      <c r="L2" s="92" t="str">
        <f>IFERROR(VLOOKUP(D2,DB!A:I,9,0),"")</f>
        <v>Latis</v>
      </c>
    </row>
    <row r="3" spans="1:16" ht="15" customHeight="1">
      <c r="A3" s="135" t="s">
        <v>39107</v>
      </c>
      <c r="B3" s="135" t="str">
        <f>IFERROR(VLOOKUP(D3,DB!A:K,11,0),"")</f>
        <v>R4</v>
      </c>
      <c r="C3" s="94">
        <v>2</v>
      </c>
      <c r="D3" s="92" t="s">
        <v>34913</v>
      </c>
      <c r="E3" s="95" t="s">
        <v>39021</v>
      </c>
      <c r="F3" s="96"/>
      <c r="G3" s="97">
        <f ca="1">IFERROR(NOW()-F3,"")</f>
        <v>45974.873131018518</v>
      </c>
      <c r="H3" s="96">
        <v>45974.845023148147</v>
      </c>
      <c r="I3" s="135" t="str">
        <f>IFERROR(VLOOKUP(D3,DB!A:F,6,0),"")</f>
        <v>Generator-SG</v>
      </c>
      <c r="J3" s="135" t="str">
        <f>IFERROR(VLOOKUP(D3,DB!A:G,7,0),"")</f>
        <v>Vandalized</v>
      </c>
      <c r="K3" s="98" t="s">
        <v>39111</v>
      </c>
      <c r="L3" s="92" t="str">
        <f>IFERROR(VLOOKUP(D3,DB!A:I,9,0),"")</f>
        <v>Latis</v>
      </c>
    </row>
    <row r="4" spans="1:16" ht="15" customHeight="1">
      <c r="A4" s="135" t="s">
        <v>39112</v>
      </c>
      <c r="B4" s="135" t="str">
        <f>IFERROR(VLOOKUP(D4,DB!A:K,11,0),"")</f>
        <v>R4</v>
      </c>
      <c r="C4" s="94">
        <v>1</v>
      </c>
      <c r="D4" s="92" t="s">
        <v>28464</v>
      </c>
      <c r="E4" s="95" t="s">
        <v>39100</v>
      </c>
      <c r="F4" s="96">
        <v>45974.861724537041</v>
      </c>
      <c r="G4" s="97">
        <f ca="1">IFERROR(NOW()-F4,"")</f>
        <v>1.1406481477024499E-2</v>
      </c>
      <c r="H4" s="96">
        <v>45974.855474537035</v>
      </c>
      <c r="I4" s="135" t="str">
        <f>IFERROR(VLOOKUP(D4,DB!A:F,6,0),"")</f>
        <v>SCECO+STB</v>
      </c>
      <c r="J4" s="135" t="str">
        <f>IFERROR(VLOOKUP(D4,DB!A:G,7,0),"")</f>
        <v>Weak</v>
      </c>
      <c r="K4" s="98" t="s">
        <v>39113</v>
      </c>
      <c r="L4" s="92" t="str">
        <f>IFERROR(VLOOKUP(D4,DB!A:I,9,0),"")</f>
        <v>Latis</v>
      </c>
    </row>
    <row r="5" spans="1:16" ht="15" customHeight="1">
      <c r="A5" s="135"/>
      <c r="B5" s="135" t="str">
        <f>IFERROR(VLOOKUP(D5,DB!A:K,11,0),"")</f>
        <v/>
      </c>
      <c r="C5" s="94"/>
      <c r="D5" s="92"/>
      <c r="E5" s="95"/>
      <c r="F5" s="96"/>
      <c r="G5" s="97">
        <f ca="1">IFERROR(NOW()-F5,"")</f>
        <v>45974.873131018518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45974.873131018518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45974.873131018518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45974.873131018518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45974.873131018518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45974.873131018518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45974.873131018518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45974.873131018518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45974.873131018518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45974.873131018518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45974.873131018518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45974.873131018518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45974.873131018518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45974.873131018518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45974.873131018518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45974.873131018518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45974.873131018518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45974.873131018518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45974.873131018518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45974.873131018518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45974.873131018518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45974.873131018518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45974.873131018518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45974.873131018518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45974.873131018518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45974.873131018518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45974.873131018518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45974.873131018518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45974.873131018518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45974.873131018518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45974.873131018518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45974.873131018518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45974.873131018518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45974.873131018518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45974.873131018518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45974.873131018518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45974.873131018518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45974.873131018518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45974.873131018518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45974.873131018518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45974.873131018518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45974.873131018518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45974.873131018518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45974.873131018518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45974.873131018518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45974.873131018518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45974.873131018518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45974.873131018518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45974.873131018518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45974.873131018518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45974.873131018518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45974.873131018518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45974.873131018518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45974.873131018518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45974.873131018518</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83.041070833329286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48.684253703700961</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8" ca="1" si="1">IFERROR(NOW()-F4,"")</f>
        <v>26.212019907405192</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36049</v>
      </c>
      <c r="E6" s="124" t="s">
        <v>39021</v>
      </c>
      <c r="F6" s="157">
        <v>45974.832604166666</v>
      </c>
      <c r="G6" s="126">
        <f t="shared" ca="1" si="1"/>
        <v>4.0526851851609536E-2</v>
      </c>
      <c r="H6" s="125">
        <v>45974.826354166667</v>
      </c>
      <c r="I6" s="124" t="str">
        <f>IFERROR(VLOOKUP(D6,DB!A:F,6,0),"")</f>
        <v>Generator-SG</v>
      </c>
      <c r="J6" s="124" t="str">
        <f>IFERROR(VLOOKUP(D6,DB!A:G,7,0),"")</f>
        <v>Vandalized</v>
      </c>
      <c r="K6" s="124" t="s">
        <v>39123</v>
      </c>
      <c r="L6" s="124" t="str">
        <f>IFERROR(VLOOKUP(D6,DB!A:I,9,0),"")</f>
        <v>Latis</v>
      </c>
    </row>
    <row r="7" spans="1:13">
      <c r="A7" s="124"/>
      <c r="B7" s="124" t="str">
        <f>IFERROR(VLOOKUP(D7,DB!A:K,11,0),"")</f>
        <v/>
      </c>
      <c r="C7" s="124"/>
      <c r="D7"/>
      <c r="E7" s="124"/>
      <c r="F7" s="124"/>
      <c r="G7" s="126">
        <f t="shared" ca="1" si="1"/>
        <v>45974.873131018518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45974.873131018518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45974.873131018518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45974.873131018518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45974.873131018518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45974.873131018518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45974.873131018518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45974.873131018518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45974.873131018518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45974.873131018518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45974.873131018518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45974.873131018518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45974.873131018518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45974.873131018518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45974.873131018518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45974.873131018518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45974.873131018518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45974.873131018518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45974.873131018518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45974.873131018518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45974.873131018518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45974.873131018518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45974.873131018518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45974.873131018518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45974.873131018518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45974.873131018518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45974.873131018518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45974.873131018518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45974.873131018518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45974.873131018518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45974.873131018518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45974.873131018518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45974.873131018518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45974.873131018518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45974.873131018518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45974.873131018518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45974.873131018518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45974.873131018518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45974.873131018518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45974.873131018518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45974.873131018518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45974.873131018518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45974.873131018518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45974.873131018518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45974.873131018518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45974.873131018518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45974.873131018518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45974.873131018518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45974.873131018518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45974.873131018518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45974.873131018518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45974.873131018518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45974.873131018518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45974.873131018518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45974.873131018518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45974.873131018518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45974.873131018518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45974.873131018518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45974.873131018518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45974.873131018518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45974.873131018518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45974.873131018518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45974.873131018518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45974.873131018518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45974.873131018518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45974.873131018518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45974.873131018518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45974.873131018518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45974.873131018518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45974.873131018518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45974.873131018518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45974.873131018518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45974.873131018518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45974.873131018518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45974.873131018518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45974.873131018518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45974.873131018518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45974.873131018518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45974.873131018518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45974.873131018518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45974.873131018518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45974.873131018518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45974.873131018518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45974.873131018518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45974.873131018518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45974.873131018518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45974.873131018518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45974.873131018518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45974.873131018518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45974.873131018518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45974.873131018518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45974.873131018518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45974.873131018518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45974.873131018518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45974.873131018518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45974.873131018518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45974.873131018518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45974.873131018518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45974.873131018518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45974.873131018518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45974.873131018518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45974.873131018518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45974.873131018518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45974.873131018518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45974.873131018518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45974.873131018518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45974.873131018518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45974.873131018518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45974.873131018518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45974.873131018518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45974.873131018518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45974.873131018518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45974.873131018518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45974.873131018518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45974.873131018518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45974.873131018518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45974.873131018518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45974.873131018518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45974.873131018518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45974.873131018518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45974.873131018518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45974.873131018518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45974.873131018518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45974.873131018518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45974.873131018518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45974.873131018518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45974.873131018518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45974.873131018518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45974.873131018518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45974.873131018518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45974.873131018518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45974.873131018518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45974.873131018518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45974.873131018518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45974.873131018518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45974.873131018518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45974.873131018518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45974.873131018518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45974.873131018518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45974.873131018518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45974.873131018518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45974.873131018518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45974.873131018518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45974.873131018518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45974.873131018518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45974.873131018518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45974.873131018518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45974.873131018518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45974.873131018518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45974.873131018518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45974.873131018518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45974.873131018518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45974.873131018518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45974.873131018518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45974.873131018518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45974.873131018518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45974.873131018518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45974.873131018518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45974.873131018518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45974.873131018518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45974.873131018518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45974.873131018518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45974.873131018518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45974.873131018518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45974.873131018518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45974.873131018518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45974.873131018518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45974.873131018518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45974.873131018518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45974.873131018518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45974.873131018518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45974.873131018518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45974.873131018518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45974.873131018518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45974.873131018518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45974.873131018518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45974.873131018518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45974.873131018518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45974.873131018518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45974.873131018518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45974.873131018518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45974.873131018518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45974.873131018518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45974.873131018518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45974.873131018518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45974.873131018518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45974.873131018518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45974.873131018518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45974.873131018518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45974.873131018518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45974.873131018518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45974.873131018518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45974.873131018518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45974.873131018518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45974.873131018518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45974.873131018518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45974.873131018518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45974.873131018518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45974.873131018518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45974.873131018518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45974.873131018518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45974.873131018518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45974.873131018518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45974.873131018518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45974.873131018518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45974.873131018518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45974.873131018518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45974.873131018518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45974.873131018518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45974.873131018518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45974.873131018518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45974.873131018518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45974.873131018518</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45974.873131018518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45974.873131018518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45974.873131018518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45974.873131018518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45974.873131018518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45974.873131018518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45974.873131018518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45974.873131018518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45974.873131018518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45974.873131018518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45974.873131018518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45974.873131018518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45974.873131018518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45974.873131018518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45974.873131018518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45974.873131018518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45974.873131018518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45974.873131018518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45974.873131018518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45974.873131018518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45974.873131018518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45974.873131018518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45974.873131018518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45974.873131018518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45974.873131018518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45974.873131018518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45974.873131018518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45974.873131018518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45974.873131018518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45974.873131018518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45974.873131018518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45974.873131018518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45974.873131018518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45974.873131018518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45974.873131018518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45974.873131018518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45974.873131018518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45974.873131018518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45974.873131018518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45974.873131018518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45974.873131018518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45974.873131018518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45974.873131018518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45974.873131018518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45974.873131018518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45974.873131018518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45974.873131018518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45974.873131018518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45974.873131018518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45974.873131018518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45974.873131018518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45974.873131018518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45974.873131018518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45974.873131018518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45974.873131018518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45974.873131018518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45974.873131018518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45974.873131018518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45974.873131018518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45974.873131018518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45974.873131018518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45974.873131018518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45974.873131018518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45974.873131018518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45974.873131018518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45974.873131018518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45974.873131018518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45974.873131018518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45974.873131018518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45974.873131018518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45974.873131018518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45974.873131018518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45974.873131018518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45974.873131018518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45974.873131018518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45974.873131018518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45974.873131018518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45974.873131018518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45974.873131018518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45974.873131018518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45974.873131018518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45974.873131018518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45974.873131018518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45974.873131018518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45974.873131018518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45974.873131018518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45974.873131018518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45974.873131018518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45974.873131018518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45974.873131018518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45974.873131018518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45974.873131018518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45974.873131018518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45974.873131018518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45974.873131018518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45974.873131018518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45974.873131018518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45974.873131018518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45974.873131018518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45974.873131018518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45974.873131018518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45974.873131018518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45974.873131018518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45974.873131018518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45974.873131018518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45974.873131018518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45974.873131018518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45974.873131018518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45974.873131018518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45974.873131018518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45974.873131018518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45974.873131018518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45974.873131018518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45974.873131018518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45974.873131018518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45974.873131018518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45974.873131018518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45974.873131018518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45974.873131018518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45974.873131018518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45974.873131018518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45974.873131018518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45974.873131018518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45974.873131018518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45974.873131018518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45974.873131018518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45974.873131018518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45974.873131018518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45974.873131018518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45974.873131018518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45974.873131018518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45974.873131018518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45974.873131018518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45974.873131018518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45974.873131018518</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2025-11-13T17:58:24Z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